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defaultThemeVersion="166925"/>
  <mc:AlternateContent xmlns:mc="http://schemas.openxmlformats.org/markup-compatibility/2006">
    <mc:Choice Requires="x15">
      <x15ac:absPath xmlns:x15ac="http://schemas.microsoft.com/office/spreadsheetml/2010/11/ac" url="Y:\NATRES_Shared\Agenda Reports\2020\02 25 20  Regular\SOIRL Plan\"/>
    </mc:Choice>
  </mc:AlternateContent>
  <xr:revisionPtr revIDLastSave="0" documentId="8_{C18D77B7-93D9-4122-9721-478AC0BD1B40}" xr6:coauthVersionLast="36" xr6:coauthVersionMax="36" xr10:uidLastSave="{00000000-0000-0000-0000-000000000000}"/>
  <bookViews>
    <workbookView xWindow="0" yWindow="0" windowWidth="28800" windowHeight="12225" xr2:uid="{AE854132-D3F4-44CF-B9D3-40561C57D08B}"/>
  </bookViews>
  <sheets>
    <sheet name="Summary Final" sheetId="2" r:id="rId1"/>
    <sheet name="Project Type - All" sheetId="4" r:id="rId2"/>
    <sheet name="North IRL" sheetId="5" r:id="rId3"/>
    <sheet name="Banana" sheetId="7" r:id="rId4"/>
    <sheet name="Central IRL" sheetId="6" r:id="rId5"/>
    <sheet name="Entity" sheetId="8" r:id="rId6"/>
  </sheets>
  <definedNames>
    <definedName name="_xlnm.Print_Titles" localSheetId="0">'Summary Final'!$1:$1</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 i="8" l="1"/>
  <c r="O2" i="8"/>
  <c r="M3" i="8"/>
  <c r="O3" i="8"/>
  <c r="M4" i="8"/>
  <c r="O4" i="8"/>
  <c r="M5" i="8"/>
  <c r="O5" i="8"/>
  <c r="R6" i="8"/>
  <c r="M8" i="8"/>
  <c r="O8" i="8"/>
  <c r="M9" i="8"/>
  <c r="O9" i="8"/>
  <c r="M10" i="8"/>
  <c r="O10" i="8"/>
  <c r="R11" i="8"/>
  <c r="M13" i="8"/>
  <c r="O13" i="8"/>
  <c r="M14" i="8"/>
  <c r="O14" i="8"/>
  <c r="M15" i="8"/>
  <c r="O15" i="8"/>
  <c r="R16" i="8"/>
  <c r="M18" i="8"/>
  <c r="O18" i="8"/>
  <c r="M19" i="8"/>
  <c r="O19" i="8"/>
  <c r="R20" i="8"/>
  <c r="M22" i="8"/>
  <c r="O22" i="8"/>
  <c r="R23" i="8"/>
  <c r="M25" i="8"/>
  <c r="O25" i="8"/>
  <c r="M26" i="8"/>
  <c r="O26" i="8"/>
  <c r="M27" i="8"/>
  <c r="O27" i="8"/>
  <c r="M28" i="8"/>
  <c r="O28" i="8"/>
  <c r="M29" i="8"/>
  <c r="O29" i="8"/>
  <c r="M30" i="8"/>
  <c r="O30" i="8"/>
  <c r="M31" i="8"/>
  <c r="O31" i="8"/>
  <c r="M32" i="8"/>
  <c r="O32" i="8"/>
  <c r="R33" i="8"/>
  <c r="M35" i="8"/>
  <c r="O35" i="8"/>
  <c r="M36" i="8"/>
  <c r="O36" i="8"/>
  <c r="M37" i="8"/>
  <c r="O37" i="8"/>
  <c r="R38" i="8"/>
  <c r="M40" i="8"/>
  <c r="O40" i="8"/>
  <c r="M41" i="8"/>
  <c r="O41" i="8"/>
  <c r="M42" i="8"/>
  <c r="O42" i="8"/>
  <c r="M43" i="8"/>
  <c r="O43" i="8"/>
  <c r="M44" i="8"/>
  <c r="O44" i="8"/>
  <c r="M45" i="8"/>
  <c r="O45" i="8"/>
  <c r="M46" i="8"/>
  <c r="O46" i="8"/>
  <c r="M47" i="8"/>
  <c r="O47" i="8"/>
  <c r="M48" i="8"/>
  <c r="O48" i="8"/>
  <c r="M49" i="8"/>
  <c r="O49" i="8"/>
  <c r="M50" i="8"/>
  <c r="O50" i="8"/>
  <c r="M51" i="8"/>
  <c r="O51" i="8"/>
  <c r="M52" i="8"/>
  <c r="O52" i="8"/>
  <c r="M53" i="8"/>
  <c r="O53" i="8"/>
  <c r="M54" i="8"/>
  <c r="O54" i="8"/>
  <c r="M55" i="8"/>
  <c r="O55" i="8"/>
  <c r="M56" i="8"/>
  <c r="O56" i="8"/>
  <c r="M57" i="8"/>
  <c r="O57" i="8"/>
  <c r="M58" i="8"/>
  <c r="O58" i="8"/>
  <c r="M59" i="8"/>
  <c r="O59" i="8"/>
  <c r="M60" i="8"/>
  <c r="O60" i="8"/>
  <c r="M61" i="8"/>
  <c r="O61" i="8"/>
  <c r="M62" i="8"/>
  <c r="O62" i="8"/>
  <c r="M63" i="8"/>
  <c r="O63" i="8"/>
  <c r="M64" i="8"/>
  <c r="O64" i="8"/>
  <c r="M65" i="8"/>
  <c r="O65" i="8"/>
  <c r="M66" i="8"/>
  <c r="O66" i="8"/>
  <c r="M67" i="8"/>
  <c r="O67" i="8"/>
  <c r="M68" i="8"/>
  <c r="O68" i="8"/>
  <c r="M69" i="8"/>
  <c r="O69" i="8"/>
  <c r="M70" i="8"/>
  <c r="O70" i="8"/>
  <c r="M71" i="8"/>
  <c r="O71" i="8"/>
  <c r="M72" i="8"/>
  <c r="O72" i="8"/>
  <c r="M73" i="8"/>
  <c r="O73" i="8"/>
  <c r="M74" i="8"/>
  <c r="O74" i="8"/>
  <c r="M75" i="8"/>
  <c r="O75" i="8"/>
  <c r="R76" i="8"/>
  <c r="O79" i="8"/>
  <c r="O81" i="8"/>
  <c r="Q40" i="8"/>
  <c r="Q41" i="8"/>
  <c r="Q42" i="8"/>
  <c r="Q43" i="8"/>
  <c r="Q44" i="8"/>
  <c r="Q45" i="8"/>
  <c r="Q46" i="8"/>
  <c r="Q47" i="8"/>
  <c r="Q48" i="8"/>
  <c r="Q49" i="8"/>
  <c r="Q50" i="8"/>
  <c r="Q51" i="8"/>
  <c r="Q52" i="8"/>
  <c r="Q53" i="8"/>
  <c r="Q54" i="8"/>
  <c r="Q55" i="8"/>
  <c r="Q56" i="8"/>
  <c r="Q57" i="8"/>
  <c r="Q58" i="8"/>
  <c r="Q59" i="8"/>
  <c r="Q60" i="8"/>
  <c r="Q61" i="8"/>
  <c r="Q62" i="8"/>
  <c r="Q63" i="8"/>
  <c r="Q64" i="8"/>
  <c r="Q65" i="8"/>
  <c r="Q66" i="8"/>
  <c r="Q67" i="8"/>
  <c r="Q68" i="8"/>
  <c r="Q69" i="8"/>
  <c r="Q70" i="8"/>
  <c r="Q71" i="8"/>
  <c r="Q72" i="8"/>
  <c r="Q73" i="8"/>
  <c r="Q74" i="8"/>
  <c r="Q75" i="8"/>
  <c r="Q35" i="8"/>
  <c r="Q25" i="8"/>
  <c r="Q26" i="8"/>
  <c r="Q27" i="8"/>
  <c r="Q28" i="8"/>
  <c r="Q29" i="8"/>
  <c r="Q30" i="8"/>
  <c r="Q31" i="8"/>
  <c r="Q32" i="8"/>
  <c r="Q22" i="8"/>
  <c r="Q18" i="8"/>
  <c r="Q19" i="8"/>
  <c r="Q13" i="8"/>
  <c r="Q14" i="8"/>
  <c r="Q15" i="8"/>
  <c r="Q8" i="8"/>
  <c r="Q9" i="8"/>
  <c r="Q10" i="8"/>
  <c r="Q2" i="8"/>
  <c r="Q3" i="8"/>
  <c r="Q4" i="8"/>
  <c r="Q5" i="8"/>
  <c r="AQ77" i="8"/>
  <c r="O77" i="8"/>
  <c r="L77" i="8"/>
  <c r="J77" i="8"/>
  <c r="Q36" i="8"/>
  <c r="Q37" i="8"/>
  <c r="K75" i="8"/>
  <c r="P74" i="8"/>
  <c r="K74" i="8"/>
  <c r="P73" i="8"/>
  <c r="K73" i="8"/>
  <c r="P72" i="8"/>
  <c r="K72" i="8"/>
  <c r="CN71" i="8"/>
  <c r="P71" i="8"/>
  <c r="K71" i="8"/>
  <c r="P70" i="8"/>
  <c r="K70" i="8"/>
  <c r="P69" i="8"/>
  <c r="K69" i="8"/>
  <c r="P68" i="8"/>
  <c r="K68" i="8"/>
  <c r="P67" i="8"/>
  <c r="K67" i="8"/>
  <c r="P66" i="8"/>
  <c r="K66" i="8"/>
  <c r="CN65" i="8"/>
  <c r="P65" i="8"/>
  <c r="K65" i="8"/>
  <c r="P64" i="8"/>
  <c r="K64" i="8"/>
  <c r="P63" i="8"/>
  <c r="K63" i="8"/>
  <c r="P62" i="8"/>
  <c r="K62" i="8"/>
  <c r="P61" i="8"/>
  <c r="K61" i="8"/>
  <c r="P60" i="8"/>
  <c r="K60" i="8"/>
  <c r="P59" i="8"/>
  <c r="K59" i="8"/>
  <c r="P58" i="8"/>
  <c r="K58" i="8"/>
  <c r="CN57" i="8"/>
  <c r="P57" i="8"/>
  <c r="K57" i="8"/>
  <c r="P56" i="8"/>
  <c r="K56" i="8"/>
  <c r="P55" i="8"/>
  <c r="K55" i="8"/>
  <c r="CN54" i="8"/>
  <c r="P54" i="8"/>
  <c r="K54" i="8"/>
  <c r="P53" i="8"/>
  <c r="K53" i="8"/>
  <c r="CN52" i="8"/>
  <c r="P52" i="8"/>
  <c r="K52" i="8"/>
  <c r="P51" i="8"/>
  <c r="K51" i="8"/>
  <c r="AR10" i="8"/>
  <c r="P10" i="8"/>
  <c r="K10" i="8"/>
  <c r="AR32" i="8"/>
  <c r="P32" i="8"/>
  <c r="K32" i="8"/>
  <c r="AR31" i="8"/>
  <c r="P31" i="8"/>
  <c r="K31" i="8"/>
  <c r="AR30" i="8"/>
  <c r="P30" i="8"/>
  <c r="K30" i="8"/>
  <c r="AR29" i="8"/>
  <c r="P29" i="8"/>
  <c r="K29" i="8"/>
  <c r="AR28" i="8"/>
  <c r="P28" i="8"/>
  <c r="K28" i="8"/>
  <c r="AR19" i="8"/>
  <c r="P19" i="8"/>
  <c r="K19" i="8"/>
  <c r="P50" i="8"/>
  <c r="K50" i="8"/>
  <c r="AR37" i="8"/>
  <c r="P37" i="8"/>
  <c r="K37" i="8"/>
  <c r="AR36" i="8"/>
  <c r="P36" i="8"/>
  <c r="K36" i="8"/>
  <c r="AR35" i="8"/>
  <c r="P35" i="8"/>
  <c r="K35" i="8"/>
  <c r="AR27" i="8"/>
  <c r="P27" i="8"/>
  <c r="K27" i="8"/>
  <c r="AR26" i="8"/>
  <c r="P26" i="8"/>
  <c r="K26" i="8"/>
  <c r="AR25" i="8"/>
  <c r="P25" i="8"/>
  <c r="K25" i="8"/>
  <c r="AR15" i="8"/>
  <c r="P15" i="8"/>
  <c r="K15" i="8"/>
  <c r="AR9" i="8"/>
  <c r="P9" i="8"/>
  <c r="K9" i="8"/>
  <c r="AR22" i="8"/>
  <c r="P22" i="8"/>
  <c r="K22" i="8"/>
  <c r="P49" i="8"/>
  <c r="K49" i="8"/>
  <c r="AR14" i="8"/>
  <c r="P14" i="8"/>
  <c r="K14" i="8"/>
  <c r="AR13" i="8"/>
  <c r="P13" i="8"/>
  <c r="K13" i="8"/>
  <c r="AR18" i="8"/>
  <c r="P18" i="8"/>
  <c r="K18" i="8"/>
  <c r="AR48" i="8"/>
  <c r="P48" i="8"/>
  <c r="K48" i="8"/>
  <c r="AR47" i="8"/>
  <c r="P47" i="8"/>
  <c r="K47" i="8"/>
  <c r="AR5" i="8"/>
  <c r="P5" i="8"/>
  <c r="K5" i="8"/>
  <c r="AR46" i="8"/>
  <c r="P46" i="8"/>
  <c r="K46" i="8"/>
  <c r="AR45" i="8"/>
  <c r="P45" i="8"/>
  <c r="K45" i="8"/>
  <c r="AR44" i="8"/>
  <c r="P44" i="8"/>
  <c r="K44" i="8"/>
  <c r="P43" i="8"/>
  <c r="K43" i="8"/>
  <c r="P42" i="8"/>
  <c r="K42" i="8"/>
  <c r="P41" i="8"/>
  <c r="K41" i="8"/>
  <c r="AR8" i="8"/>
  <c r="P8" i="8"/>
  <c r="K8" i="8"/>
  <c r="AR40" i="8"/>
  <c r="P40" i="8"/>
  <c r="K40" i="8"/>
  <c r="AR4" i="8"/>
  <c r="P4" i="8"/>
  <c r="K4" i="8"/>
  <c r="P3" i="8"/>
  <c r="K3" i="8"/>
  <c r="P2" i="8"/>
  <c r="K2" i="8"/>
  <c r="M34" i="5"/>
  <c r="M24" i="7"/>
  <c r="M17" i="6"/>
  <c r="M21" i="7"/>
  <c r="M4" i="6"/>
  <c r="M5" i="6"/>
  <c r="M6" i="6"/>
  <c r="M7" i="6"/>
  <c r="M8" i="6"/>
  <c r="M9" i="6"/>
  <c r="M10" i="6"/>
  <c r="M11" i="6"/>
  <c r="M12" i="6"/>
  <c r="M13" i="6"/>
  <c r="M14" i="6"/>
  <c r="M3" i="6"/>
  <c r="L4" i="6"/>
  <c r="L5" i="6"/>
  <c r="L6" i="6"/>
  <c r="L7" i="6"/>
  <c r="L8" i="6"/>
  <c r="L9" i="6"/>
  <c r="L10" i="6"/>
  <c r="L11" i="6"/>
  <c r="L12" i="6"/>
  <c r="L13" i="6"/>
  <c r="L14" i="6"/>
  <c r="L3" i="6"/>
  <c r="M4" i="7"/>
  <c r="M5" i="7"/>
  <c r="M6" i="7"/>
  <c r="M7" i="7"/>
  <c r="M8" i="7"/>
  <c r="M9" i="7"/>
  <c r="M10" i="7"/>
  <c r="M11" i="7"/>
  <c r="M12" i="7"/>
  <c r="M13" i="7"/>
  <c r="M14" i="7"/>
  <c r="M15" i="7"/>
  <c r="M16" i="7"/>
  <c r="M17" i="7"/>
  <c r="M18" i="7"/>
  <c r="M19" i="7"/>
  <c r="M20" i="7"/>
  <c r="M3" i="7"/>
  <c r="L4" i="7"/>
  <c r="L5" i="7"/>
  <c r="L6" i="7"/>
  <c r="L7" i="7"/>
  <c r="L8" i="7"/>
  <c r="L9" i="7"/>
  <c r="L10" i="7"/>
  <c r="L11" i="7"/>
  <c r="L12" i="7"/>
  <c r="L13" i="7"/>
  <c r="L14" i="7"/>
  <c r="L15" i="7"/>
  <c r="L16" i="7"/>
  <c r="L17" i="7"/>
  <c r="L18" i="7"/>
  <c r="L19" i="7"/>
  <c r="L20" i="7"/>
  <c r="L21" i="7"/>
  <c r="L3" i="7"/>
  <c r="O3" i="7"/>
  <c r="Q3" i="7"/>
  <c r="S3" i="7"/>
  <c r="O4" i="7"/>
  <c r="Q4" i="7"/>
  <c r="S4" i="7"/>
  <c r="O5" i="7"/>
  <c r="Q5" i="7"/>
  <c r="S5" i="7"/>
  <c r="O6" i="7"/>
  <c r="Q6" i="7"/>
  <c r="S6" i="7"/>
  <c r="O7" i="7"/>
  <c r="Q7" i="7"/>
  <c r="S7" i="7"/>
  <c r="O8" i="7"/>
  <c r="Q8" i="7"/>
  <c r="S8" i="7"/>
  <c r="O9" i="7"/>
  <c r="Q9" i="7"/>
  <c r="S9" i="7"/>
  <c r="O10" i="7"/>
  <c r="Q10" i="7"/>
  <c r="S10" i="7"/>
  <c r="O11" i="7"/>
  <c r="Q11" i="7"/>
  <c r="S11" i="7"/>
  <c r="O12" i="7"/>
  <c r="Q12" i="7"/>
  <c r="S12" i="7"/>
  <c r="O13" i="7"/>
  <c r="Q13" i="7"/>
  <c r="S13" i="7"/>
  <c r="O14" i="7"/>
  <c r="Q14" i="7"/>
  <c r="S14" i="7"/>
  <c r="O15" i="7"/>
  <c r="Q15" i="7"/>
  <c r="S15" i="7"/>
  <c r="O16" i="7"/>
  <c r="Q16" i="7"/>
  <c r="S16" i="7"/>
  <c r="O17" i="7"/>
  <c r="Q17" i="7"/>
  <c r="S17" i="7"/>
  <c r="O18" i="7"/>
  <c r="Q18" i="7"/>
  <c r="S18" i="7"/>
  <c r="O19" i="7"/>
  <c r="Q19" i="7"/>
  <c r="S19" i="7"/>
  <c r="O20" i="7"/>
  <c r="Q20" i="7"/>
  <c r="S20" i="7"/>
  <c r="O21" i="7"/>
  <c r="Q21" i="7"/>
  <c r="S21" i="7"/>
  <c r="AS6" i="7"/>
  <c r="R6" i="7"/>
  <c r="K6" i="7"/>
  <c r="Q32" i="5"/>
  <c r="M3" i="5"/>
  <c r="M4" i="5"/>
  <c r="M5" i="5"/>
  <c r="M6" i="5"/>
  <c r="M7" i="5"/>
  <c r="M8" i="5"/>
  <c r="M9" i="5"/>
  <c r="M10" i="5"/>
  <c r="M11" i="5"/>
  <c r="M12" i="5"/>
  <c r="M13" i="5"/>
  <c r="M14" i="5"/>
  <c r="M15" i="5"/>
  <c r="M16" i="5"/>
  <c r="M17" i="5"/>
  <c r="M18" i="5"/>
  <c r="M19" i="5"/>
  <c r="M20" i="5"/>
  <c r="M21" i="5"/>
  <c r="M22" i="5"/>
  <c r="M23" i="5"/>
  <c r="M24" i="5"/>
  <c r="M25" i="5"/>
  <c r="M26" i="5"/>
  <c r="M27" i="5"/>
  <c r="M28" i="5"/>
  <c r="M29" i="5"/>
  <c r="M30" i="5"/>
  <c r="M31" i="5"/>
  <c r="J32" i="5"/>
  <c r="L4" i="5"/>
  <c r="L5" i="5"/>
  <c r="L6" i="5"/>
  <c r="L7" i="5"/>
  <c r="L8" i="5"/>
  <c r="L9" i="5"/>
  <c r="L10" i="5"/>
  <c r="L11" i="5"/>
  <c r="L12" i="5"/>
  <c r="L13" i="5"/>
  <c r="L14" i="5"/>
  <c r="L15" i="5"/>
  <c r="L16" i="5"/>
  <c r="L17" i="5"/>
  <c r="L18" i="5"/>
  <c r="L19" i="5"/>
  <c r="L20" i="5"/>
  <c r="L21" i="5"/>
  <c r="L22" i="5"/>
  <c r="L23" i="5"/>
  <c r="L24" i="5"/>
  <c r="L25" i="5"/>
  <c r="L26" i="5"/>
  <c r="L27" i="5"/>
  <c r="L28" i="5"/>
  <c r="L29" i="5"/>
  <c r="L30" i="5"/>
  <c r="L31" i="5"/>
  <c r="L3" i="5"/>
  <c r="AR22" i="7"/>
  <c r="Q22" i="7"/>
  <c r="N22" i="7"/>
  <c r="J22" i="7"/>
  <c r="K21" i="7"/>
  <c r="R20" i="7"/>
  <c r="K20" i="7"/>
  <c r="R19" i="7"/>
  <c r="K19" i="7"/>
  <c r="R18" i="7"/>
  <c r="K18" i="7"/>
  <c r="R17" i="7"/>
  <c r="K17" i="7"/>
  <c r="R16" i="7"/>
  <c r="K16" i="7"/>
  <c r="R15" i="7"/>
  <c r="K15" i="7"/>
  <c r="R14" i="7"/>
  <c r="K14" i="7"/>
  <c r="R13" i="7"/>
  <c r="K13" i="7"/>
  <c r="R12" i="7"/>
  <c r="K12" i="7"/>
  <c r="R11" i="7"/>
  <c r="K11" i="7"/>
  <c r="CO10" i="7"/>
  <c r="R10" i="7"/>
  <c r="K10" i="7"/>
  <c r="R9" i="7"/>
  <c r="K9" i="7"/>
  <c r="AS8" i="7"/>
  <c r="R8" i="7"/>
  <c r="K8" i="7"/>
  <c r="AS7" i="7"/>
  <c r="R7" i="7"/>
  <c r="K7" i="7"/>
  <c r="AS5" i="7"/>
  <c r="R5" i="7"/>
  <c r="K5" i="7"/>
  <c r="AS4" i="7"/>
  <c r="R4" i="7"/>
  <c r="K4" i="7"/>
  <c r="AS3" i="7"/>
  <c r="R3" i="7"/>
  <c r="K3" i="7"/>
  <c r="O3" i="6"/>
  <c r="Q3" i="6"/>
  <c r="S3" i="6"/>
  <c r="O4" i="6"/>
  <c r="Q4" i="6"/>
  <c r="S4" i="6"/>
  <c r="O5" i="6"/>
  <c r="Q5" i="6"/>
  <c r="S5" i="6"/>
  <c r="O6" i="6"/>
  <c r="Q6" i="6"/>
  <c r="S6" i="6"/>
  <c r="O7" i="6"/>
  <c r="Q7" i="6"/>
  <c r="S7" i="6"/>
  <c r="O8" i="6"/>
  <c r="Q8" i="6"/>
  <c r="S8" i="6"/>
  <c r="O9" i="6"/>
  <c r="Q9" i="6"/>
  <c r="S9" i="6"/>
  <c r="O10" i="6"/>
  <c r="Q10" i="6"/>
  <c r="S10" i="6"/>
  <c r="O11" i="6"/>
  <c r="Q11" i="6"/>
  <c r="S11" i="6"/>
  <c r="O12" i="6"/>
  <c r="Q12" i="6"/>
  <c r="S12" i="6"/>
  <c r="O13" i="6"/>
  <c r="Q13" i="6"/>
  <c r="S13" i="6"/>
  <c r="O14" i="6"/>
  <c r="Q14" i="6"/>
  <c r="S14" i="6"/>
  <c r="AR15" i="6"/>
  <c r="Q15" i="6"/>
  <c r="N15" i="6"/>
  <c r="J15" i="6"/>
  <c r="R14" i="6"/>
  <c r="K14" i="6"/>
  <c r="R13" i="6"/>
  <c r="K13" i="6"/>
  <c r="AS12" i="6"/>
  <c r="R12" i="6"/>
  <c r="K12" i="6"/>
  <c r="AS11" i="6"/>
  <c r="R11" i="6"/>
  <c r="K11" i="6"/>
  <c r="AS10" i="6"/>
  <c r="R10" i="6"/>
  <c r="K10" i="6"/>
  <c r="AS9" i="6"/>
  <c r="R9" i="6"/>
  <c r="K9" i="6"/>
  <c r="AS8" i="6"/>
  <c r="R8" i="6"/>
  <c r="K8" i="6"/>
  <c r="AS7" i="6"/>
  <c r="R7" i="6"/>
  <c r="K7" i="6"/>
  <c r="AS6" i="6"/>
  <c r="R6" i="6"/>
  <c r="K6" i="6"/>
  <c r="AS5" i="6"/>
  <c r="R5" i="6"/>
  <c r="K5" i="6"/>
  <c r="R4" i="6"/>
  <c r="K4" i="6"/>
  <c r="R3" i="6"/>
  <c r="K3" i="6"/>
  <c r="O3" i="5"/>
  <c r="Q3" i="5"/>
  <c r="S3" i="5"/>
  <c r="O4" i="5"/>
  <c r="Q4" i="5"/>
  <c r="S4" i="5"/>
  <c r="O5" i="5"/>
  <c r="Q5" i="5"/>
  <c r="S5" i="5"/>
  <c r="O6" i="5"/>
  <c r="Q6" i="5"/>
  <c r="S6" i="5"/>
  <c r="O7" i="5"/>
  <c r="Q7" i="5"/>
  <c r="S7" i="5"/>
  <c r="O8" i="5"/>
  <c r="Q8" i="5"/>
  <c r="S8" i="5"/>
  <c r="O9" i="5"/>
  <c r="Q9" i="5"/>
  <c r="S9" i="5"/>
  <c r="O10" i="5"/>
  <c r="Q10" i="5"/>
  <c r="S10" i="5"/>
  <c r="O11" i="5"/>
  <c r="Q11" i="5"/>
  <c r="S11" i="5"/>
  <c r="O12" i="5"/>
  <c r="Q12" i="5"/>
  <c r="S12" i="5"/>
  <c r="O13" i="5"/>
  <c r="Q13" i="5"/>
  <c r="S13" i="5"/>
  <c r="O14" i="5"/>
  <c r="Q14" i="5"/>
  <c r="S14" i="5"/>
  <c r="O15" i="5"/>
  <c r="Q15" i="5"/>
  <c r="S15" i="5"/>
  <c r="O16" i="5"/>
  <c r="Q16" i="5"/>
  <c r="S16" i="5"/>
  <c r="O17" i="5"/>
  <c r="Q17" i="5"/>
  <c r="S17" i="5"/>
  <c r="O18" i="5"/>
  <c r="Q18" i="5"/>
  <c r="S18" i="5"/>
  <c r="O19" i="5"/>
  <c r="Q19" i="5"/>
  <c r="S19" i="5"/>
  <c r="O20" i="5"/>
  <c r="Q20" i="5"/>
  <c r="S20" i="5"/>
  <c r="O21" i="5"/>
  <c r="Q21" i="5"/>
  <c r="S21" i="5"/>
  <c r="O22" i="5"/>
  <c r="Q22" i="5"/>
  <c r="S22" i="5"/>
  <c r="O23" i="5"/>
  <c r="Q23" i="5"/>
  <c r="S23" i="5"/>
  <c r="O24" i="5"/>
  <c r="Q24" i="5"/>
  <c r="S24" i="5"/>
  <c r="O25" i="5"/>
  <c r="Q25" i="5"/>
  <c r="S25" i="5"/>
  <c r="O26" i="5"/>
  <c r="Q26" i="5"/>
  <c r="S26" i="5"/>
  <c r="O27" i="5"/>
  <c r="Q27" i="5"/>
  <c r="S27" i="5"/>
  <c r="O28" i="5"/>
  <c r="Q28" i="5"/>
  <c r="S28" i="5"/>
  <c r="O29" i="5"/>
  <c r="Q29" i="5"/>
  <c r="S29" i="5"/>
  <c r="O30" i="5"/>
  <c r="Q30" i="5"/>
  <c r="S30" i="5"/>
  <c r="O31" i="5"/>
  <c r="Q31" i="5"/>
  <c r="S31" i="5"/>
  <c r="AR32" i="5"/>
  <c r="N32" i="5"/>
  <c r="CO31" i="5"/>
  <c r="R31" i="5"/>
  <c r="K31" i="5"/>
  <c r="R30" i="5"/>
  <c r="K30" i="5"/>
  <c r="R29" i="5"/>
  <c r="K29" i="5"/>
  <c r="R28" i="5"/>
  <c r="K28" i="5"/>
  <c r="CO27" i="5"/>
  <c r="R27" i="5"/>
  <c r="K27" i="5"/>
  <c r="R26" i="5"/>
  <c r="K26" i="5"/>
  <c r="R25" i="5"/>
  <c r="K25" i="5"/>
  <c r="R24" i="5"/>
  <c r="K24" i="5"/>
  <c r="CO23" i="5"/>
  <c r="R23" i="5"/>
  <c r="K23" i="5"/>
  <c r="CO22" i="5"/>
  <c r="R22" i="5"/>
  <c r="K22" i="5"/>
  <c r="AS21" i="5"/>
  <c r="R21" i="5"/>
  <c r="K21" i="5"/>
  <c r="AS20" i="5"/>
  <c r="R20" i="5"/>
  <c r="K20" i="5"/>
  <c r="R19" i="5"/>
  <c r="K19" i="5"/>
  <c r="AS18" i="5"/>
  <c r="R18" i="5"/>
  <c r="K18" i="5"/>
  <c r="AS17" i="5"/>
  <c r="R17" i="5"/>
  <c r="K17" i="5"/>
  <c r="AS16" i="5"/>
  <c r="R16" i="5"/>
  <c r="K16" i="5"/>
  <c r="R15" i="5"/>
  <c r="K15" i="5"/>
  <c r="AS14" i="5"/>
  <c r="R14" i="5"/>
  <c r="K14" i="5"/>
  <c r="AS13" i="5"/>
  <c r="R13" i="5"/>
  <c r="K13" i="5"/>
  <c r="AS12" i="5"/>
  <c r="R12" i="5"/>
  <c r="K12" i="5"/>
  <c r="AS11" i="5"/>
  <c r="R11" i="5"/>
  <c r="K11" i="5"/>
  <c r="AS10" i="5"/>
  <c r="R10" i="5"/>
  <c r="K10" i="5"/>
  <c r="AS9" i="5"/>
  <c r="R9" i="5"/>
  <c r="K9" i="5"/>
  <c r="AS8" i="5"/>
  <c r="R8" i="5"/>
  <c r="K8" i="5"/>
  <c r="R7" i="5"/>
  <c r="K7" i="5"/>
  <c r="AS6" i="5"/>
  <c r="R6" i="5"/>
  <c r="K6" i="5"/>
  <c r="AS5" i="5"/>
  <c r="R5" i="5"/>
  <c r="K5" i="5"/>
  <c r="R4" i="5"/>
  <c r="K4" i="5"/>
  <c r="R3" i="5"/>
  <c r="K3" i="5"/>
  <c r="Q6" i="4"/>
  <c r="Q5" i="4"/>
  <c r="Q31" i="4"/>
  <c r="Q30" i="2"/>
  <c r="Q51" i="4"/>
  <c r="M2" i="4"/>
  <c r="O2" i="4"/>
  <c r="M3" i="4"/>
  <c r="O3" i="4"/>
  <c r="M4" i="4"/>
  <c r="O4" i="4"/>
  <c r="M5" i="4"/>
  <c r="O5" i="4"/>
  <c r="M6" i="4"/>
  <c r="O6" i="4"/>
  <c r="O7" i="4"/>
  <c r="M9" i="4"/>
  <c r="O9" i="4"/>
  <c r="M10" i="4"/>
  <c r="O10" i="4"/>
  <c r="O11" i="4"/>
  <c r="M13" i="4"/>
  <c r="O13" i="4"/>
  <c r="M14" i="4"/>
  <c r="O14" i="4"/>
  <c r="O15" i="4"/>
  <c r="M17" i="4"/>
  <c r="O17" i="4"/>
  <c r="M18" i="4"/>
  <c r="O18" i="4"/>
  <c r="O19" i="4"/>
  <c r="M21" i="4"/>
  <c r="O21" i="4"/>
  <c r="M22" i="4"/>
  <c r="O22" i="4"/>
  <c r="M23" i="4"/>
  <c r="O23" i="4"/>
  <c r="M24" i="4"/>
  <c r="O24" i="4"/>
  <c r="M25" i="4"/>
  <c r="O25" i="4"/>
  <c r="M26" i="4"/>
  <c r="O26" i="4"/>
  <c r="M27" i="4"/>
  <c r="O27" i="4"/>
  <c r="M28" i="4"/>
  <c r="O28" i="4"/>
  <c r="M29" i="4"/>
  <c r="O29" i="4"/>
  <c r="M30" i="4"/>
  <c r="O30" i="4"/>
  <c r="M31" i="4"/>
  <c r="O31" i="4"/>
  <c r="M32" i="4"/>
  <c r="O32" i="4"/>
  <c r="M33" i="4"/>
  <c r="O33" i="4"/>
  <c r="O34" i="4"/>
  <c r="M36" i="4"/>
  <c r="O36" i="4"/>
  <c r="M37" i="4"/>
  <c r="O37" i="4"/>
  <c r="M38" i="4"/>
  <c r="O38" i="4"/>
  <c r="M39" i="4"/>
  <c r="O39" i="4"/>
  <c r="M40" i="4"/>
  <c r="O40" i="4"/>
  <c r="M41" i="4"/>
  <c r="O41" i="4"/>
  <c r="O42" i="4"/>
  <c r="M44" i="4"/>
  <c r="O44" i="4"/>
  <c r="M45" i="4"/>
  <c r="O45" i="4"/>
  <c r="M46" i="4"/>
  <c r="O46" i="4"/>
  <c r="M47" i="4"/>
  <c r="O47" i="4"/>
  <c r="M48" i="4"/>
  <c r="O48" i="4"/>
  <c r="O49" i="4"/>
  <c r="M51" i="4"/>
  <c r="O51" i="4"/>
  <c r="M52" i="4"/>
  <c r="O52" i="4"/>
  <c r="M53" i="4"/>
  <c r="O53" i="4"/>
  <c r="M54" i="4"/>
  <c r="O54" i="4"/>
  <c r="M55" i="4"/>
  <c r="O55" i="4"/>
  <c r="M56" i="4"/>
  <c r="O56" i="4"/>
  <c r="M57" i="4"/>
  <c r="O57" i="4"/>
  <c r="M58" i="4"/>
  <c r="O58" i="4"/>
  <c r="M59" i="4"/>
  <c r="O59" i="4"/>
  <c r="M60" i="4"/>
  <c r="O60" i="4"/>
  <c r="M61" i="4"/>
  <c r="O61" i="4"/>
  <c r="M62" i="4"/>
  <c r="O62" i="4"/>
  <c r="M63" i="4"/>
  <c r="O63" i="4"/>
  <c r="M64" i="4"/>
  <c r="O64" i="4"/>
  <c r="M65" i="4"/>
  <c r="O65" i="4"/>
  <c r="M66" i="4"/>
  <c r="O66" i="4"/>
  <c r="M67" i="4"/>
  <c r="O67" i="4"/>
  <c r="M68" i="4"/>
  <c r="O68" i="4"/>
  <c r="M69" i="4"/>
  <c r="O69" i="4"/>
  <c r="M70" i="4"/>
  <c r="O70" i="4"/>
  <c r="M71" i="4"/>
  <c r="O71" i="4"/>
  <c r="M72" i="4"/>
  <c r="O72" i="4"/>
  <c r="M73" i="4"/>
  <c r="O73" i="4"/>
  <c r="M74" i="4"/>
  <c r="O74" i="4"/>
  <c r="M75" i="4"/>
  <c r="O75" i="4"/>
  <c r="O76" i="4"/>
  <c r="O78" i="4"/>
  <c r="L78" i="4"/>
  <c r="O81" i="4"/>
  <c r="O80" i="4"/>
  <c r="Q52" i="4"/>
  <c r="Q53" i="4"/>
  <c r="Q54" i="4"/>
  <c r="Q55" i="4"/>
  <c r="Q56" i="4"/>
  <c r="Q57" i="4"/>
  <c r="Q58" i="4"/>
  <c r="Q59" i="4"/>
  <c r="Q60" i="4"/>
  <c r="Q61" i="4"/>
  <c r="Q62" i="4"/>
  <c r="Q63" i="4"/>
  <c r="Q64" i="4"/>
  <c r="Q65" i="4"/>
  <c r="Q66" i="4"/>
  <c r="Q67" i="4"/>
  <c r="Q68" i="4"/>
  <c r="Q69" i="4"/>
  <c r="Q70" i="4"/>
  <c r="Q71" i="4"/>
  <c r="Q72" i="4"/>
  <c r="Q73" i="4"/>
  <c r="Q74" i="4"/>
  <c r="Q75" i="4"/>
  <c r="Q44" i="4"/>
  <c r="Q45" i="4"/>
  <c r="Q36" i="4"/>
  <c r="Q37" i="4"/>
  <c r="Q38" i="4"/>
  <c r="Q39" i="4"/>
  <c r="Q40" i="4"/>
  <c r="Q41" i="4"/>
  <c r="Q17" i="4"/>
  <c r="Q18" i="4"/>
  <c r="Q21" i="4"/>
  <c r="Q22" i="4"/>
  <c r="Q23" i="4"/>
  <c r="Q24" i="4"/>
  <c r="Q25" i="4"/>
  <c r="Q26" i="4"/>
  <c r="Q27" i="4"/>
  <c r="Q28" i="4"/>
  <c r="Q29" i="4"/>
  <c r="Q30" i="4"/>
  <c r="Q32" i="4"/>
  <c r="Q33" i="4"/>
  <c r="Q13" i="4"/>
  <c r="Q14" i="4"/>
  <c r="Q9" i="4"/>
  <c r="Q10" i="4"/>
  <c r="Q2" i="4"/>
  <c r="Q3" i="4"/>
  <c r="Q4" i="4"/>
  <c r="AP78" i="4"/>
  <c r="J78" i="4"/>
  <c r="Q46" i="4"/>
  <c r="Q47" i="4"/>
  <c r="Q48" i="4"/>
  <c r="K75" i="4"/>
  <c r="P74" i="4"/>
  <c r="K74" i="4"/>
  <c r="P73" i="4"/>
  <c r="K73" i="4"/>
  <c r="P72" i="4"/>
  <c r="K72" i="4"/>
  <c r="CM71" i="4"/>
  <c r="P71" i="4"/>
  <c r="K71" i="4"/>
  <c r="P70" i="4"/>
  <c r="K70" i="4"/>
  <c r="P69" i="4"/>
  <c r="K69" i="4"/>
  <c r="P68" i="4"/>
  <c r="K68" i="4"/>
  <c r="P67" i="4"/>
  <c r="K67" i="4"/>
  <c r="P66" i="4"/>
  <c r="K66" i="4"/>
  <c r="CM65" i="4"/>
  <c r="P65" i="4"/>
  <c r="K65" i="4"/>
  <c r="P64" i="4"/>
  <c r="K64" i="4"/>
  <c r="P63" i="4"/>
  <c r="K63" i="4"/>
  <c r="P62" i="4"/>
  <c r="K62" i="4"/>
  <c r="P61" i="4"/>
  <c r="K61" i="4"/>
  <c r="P60" i="4"/>
  <c r="K60" i="4"/>
  <c r="P59" i="4"/>
  <c r="K59" i="4"/>
  <c r="P58" i="4"/>
  <c r="K58" i="4"/>
  <c r="CM57" i="4"/>
  <c r="P57" i="4"/>
  <c r="K57" i="4"/>
  <c r="P56" i="4"/>
  <c r="K56" i="4"/>
  <c r="P55" i="4"/>
  <c r="K55" i="4"/>
  <c r="CM54" i="4"/>
  <c r="P54" i="4"/>
  <c r="K54" i="4"/>
  <c r="P53" i="4"/>
  <c r="K53" i="4"/>
  <c r="CM52" i="4"/>
  <c r="P52" i="4"/>
  <c r="K52" i="4"/>
  <c r="P51" i="4"/>
  <c r="K51" i="4"/>
  <c r="AQ10" i="4"/>
  <c r="P10" i="4"/>
  <c r="K10" i="4"/>
  <c r="AQ48" i="4"/>
  <c r="P48" i="4"/>
  <c r="K48" i="4"/>
  <c r="AQ47" i="4"/>
  <c r="P47" i="4"/>
  <c r="K47" i="4"/>
  <c r="AQ46" i="4"/>
  <c r="P46" i="4"/>
  <c r="K46" i="4"/>
  <c r="AQ45" i="4"/>
  <c r="P45" i="4"/>
  <c r="K45" i="4"/>
  <c r="AQ44" i="4"/>
  <c r="P44" i="4"/>
  <c r="K44" i="4"/>
  <c r="AQ18" i="4"/>
  <c r="P18" i="4"/>
  <c r="K18" i="4"/>
  <c r="P6" i="4"/>
  <c r="K6" i="4"/>
  <c r="AQ41" i="4"/>
  <c r="P41" i="4"/>
  <c r="K41" i="4"/>
  <c r="AQ40" i="4"/>
  <c r="P40" i="4"/>
  <c r="K40" i="4"/>
  <c r="AQ39" i="4"/>
  <c r="P39" i="4"/>
  <c r="K39" i="4"/>
  <c r="AQ38" i="4"/>
  <c r="P38" i="4"/>
  <c r="K38" i="4"/>
  <c r="AQ37" i="4"/>
  <c r="P37" i="4"/>
  <c r="K37" i="4"/>
  <c r="AQ36" i="4"/>
  <c r="P36" i="4"/>
  <c r="K36" i="4"/>
  <c r="AQ33" i="4"/>
  <c r="P33" i="4"/>
  <c r="K33" i="4"/>
  <c r="AQ32" i="4"/>
  <c r="P32" i="4"/>
  <c r="K32" i="4"/>
  <c r="AQ31" i="4"/>
  <c r="P31" i="4"/>
  <c r="K31" i="4"/>
  <c r="P5" i="4"/>
  <c r="K5" i="4"/>
  <c r="AQ30" i="4"/>
  <c r="P30" i="4"/>
  <c r="K30" i="4"/>
  <c r="AQ29" i="4"/>
  <c r="P29" i="4"/>
  <c r="K29" i="4"/>
  <c r="AQ28" i="4"/>
  <c r="P28" i="4"/>
  <c r="K28" i="4"/>
  <c r="AQ27" i="4"/>
  <c r="P27" i="4"/>
  <c r="K27" i="4"/>
  <c r="AQ26" i="4"/>
  <c r="P26" i="4"/>
  <c r="K26" i="4"/>
  <c r="AQ25" i="4"/>
  <c r="P25" i="4"/>
  <c r="K25" i="4"/>
  <c r="AQ24" i="4"/>
  <c r="P24" i="4"/>
  <c r="K24" i="4"/>
  <c r="AQ23" i="4"/>
  <c r="P23" i="4"/>
  <c r="K23" i="4"/>
  <c r="AQ22" i="4"/>
  <c r="P22" i="4"/>
  <c r="K22" i="4"/>
  <c r="P4" i="4"/>
  <c r="K4" i="4"/>
  <c r="P3" i="4"/>
  <c r="K3" i="4"/>
  <c r="P2" i="4"/>
  <c r="K2" i="4"/>
  <c r="AQ9" i="4"/>
  <c r="P9" i="4"/>
  <c r="K9" i="4"/>
  <c r="AQ14" i="4"/>
  <c r="P14" i="4"/>
  <c r="K14" i="4"/>
  <c r="AQ21" i="4"/>
  <c r="P21" i="4"/>
  <c r="K21" i="4"/>
  <c r="P13" i="4"/>
  <c r="K13" i="4"/>
  <c r="P17" i="4"/>
  <c r="K17" i="4"/>
  <c r="AP62" i="2"/>
  <c r="L62" i="2"/>
  <c r="J62" i="2"/>
  <c r="M2" i="2"/>
  <c r="O2" i="2"/>
  <c r="M3" i="2"/>
  <c r="O3" i="2"/>
  <c r="M4" i="2"/>
  <c r="O4" i="2"/>
  <c r="M5" i="2"/>
  <c r="O5" i="2"/>
  <c r="M6" i="2"/>
  <c r="O6" i="2"/>
  <c r="M7" i="2"/>
  <c r="O7" i="2"/>
  <c r="M8" i="2"/>
  <c r="O8" i="2"/>
  <c r="M9" i="2"/>
  <c r="O9" i="2"/>
  <c r="M10" i="2"/>
  <c r="O10" i="2"/>
  <c r="M11" i="2"/>
  <c r="O11" i="2"/>
  <c r="M12" i="2"/>
  <c r="O12" i="2"/>
  <c r="M13" i="2"/>
  <c r="O13" i="2"/>
  <c r="M14" i="2"/>
  <c r="O14" i="2"/>
  <c r="M15" i="2"/>
  <c r="O15" i="2"/>
  <c r="M16" i="2"/>
  <c r="O16" i="2"/>
  <c r="M17" i="2"/>
  <c r="O17" i="2"/>
  <c r="M18" i="2"/>
  <c r="O18" i="2"/>
  <c r="M19" i="2"/>
  <c r="O19" i="2"/>
  <c r="M20" i="2"/>
  <c r="O20" i="2"/>
  <c r="M21" i="2"/>
  <c r="O21" i="2"/>
  <c r="M22" i="2"/>
  <c r="O22" i="2"/>
  <c r="M23" i="2"/>
  <c r="O23" i="2"/>
  <c r="M24" i="2"/>
  <c r="O24" i="2"/>
  <c r="M25" i="2"/>
  <c r="O25" i="2"/>
  <c r="M26" i="2"/>
  <c r="O26" i="2"/>
  <c r="M27" i="2"/>
  <c r="O27" i="2"/>
  <c r="M28" i="2"/>
  <c r="O28" i="2"/>
  <c r="M29" i="2"/>
  <c r="O29" i="2"/>
  <c r="M30" i="2"/>
  <c r="O30" i="2"/>
  <c r="M31" i="2"/>
  <c r="O31" i="2"/>
  <c r="M32" i="2"/>
  <c r="O32" i="2"/>
  <c r="M33" i="2"/>
  <c r="O33" i="2"/>
  <c r="M34" i="2"/>
  <c r="O34" i="2"/>
  <c r="M35" i="2"/>
  <c r="O35" i="2"/>
  <c r="M36" i="2"/>
  <c r="O36" i="2"/>
  <c r="M37" i="2"/>
  <c r="O37" i="2"/>
  <c r="M38" i="2"/>
  <c r="O38" i="2"/>
  <c r="M39" i="2"/>
  <c r="O39" i="2"/>
  <c r="M40" i="2"/>
  <c r="O40" i="2"/>
  <c r="M41" i="2"/>
  <c r="O41" i="2"/>
  <c r="M42" i="2"/>
  <c r="O42" i="2"/>
  <c r="M43" i="2"/>
  <c r="O43" i="2"/>
  <c r="M44" i="2"/>
  <c r="O44" i="2"/>
  <c r="M45" i="2"/>
  <c r="O45" i="2"/>
  <c r="M46" i="2"/>
  <c r="O46" i="2"/>
  <c r="M47" i="2"/>
  <c r="O47" i="2"/>
  <c r="M48" i="2"/>
  <c r="O48" i="2"/>
  <c r="M49" i="2"/>
  <c r="O49" i="2"/>
  <c r="M50" i="2"/>
  <c r="O50" i="2"/>
  <c r="M51" i="2"/>
  <c r="O51" i="2"/>
  <c r="M52" i="2"/>
  <c r="O52" i="2"/>
  <c r="M53" i="2"/>
  <c r="O53" i="2"/>
  <c r="M54" i="2"/>
  <c r="O54" i="2"/>
  <c r="M55" i="2"/>
  <c r="O55" i="2"/>
  <c r="M56" i="2"/>
  <c r="O56" i="2"/>
  <c r="M57" i="2"/>
  <c r="O57" i="2"/>
  <c r="M58" i="2"/>
  <c r="O58" i="2"/>
  <c r="M59" i="2"/>
  <c r="O59" i="2"/>
  <c r="M60" i="2"/>
  <c r="O60" i="2"/>
  <c r="M61" i="2"/>
  <c r="O61" i="2"/>
  <c r="O62" i="2"/>
  <c r="Q2" i="2"/>
  <c r="Q3" i="2"/>
  <c r="Q4" i="2"/>
  <c r="Q5" i="2"/>
  <c r="Q6" i="2"/>
  <c r="Q7" i="2"/>
  <c r="Q8" i="2"/>
  <c r="Q9" i="2"/>
  <c r="Q10" i="2"/>
  <c r="Q11" i="2"/>
  <c r="Q12" i="2"/>
  <c r="Q13" i="2"/>
  <c r="Q14" i="2"/>
  <c r="Q15" i="2"/>
  <c r="Q16" i="2"/>
  <c r="Q17" i="2"/>
  <c r="Q18" i="2"/>
  <c r="Q19" i="2"/>
  <c r="Q20" i="2"/>
  <c r="Q21" i="2"/>
  <c r="Q22" i="2"/>
  <c r="Q23" i="2"/>
  <c r="Q24" i="2"/>
  <c r="Q25" i="2"/>
  <c r="Q26" i="2"/>
  <c r="Q27" i="2"/>
  <c r="Q28" i="2"/>
  <c r="Q29"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K61" i="2"/>
  <c r="P60" i="2"/>
  <c r="K60" i="2"/>
  <c r="P59" i="2"/>
  <c r="K59" i="2"/>
  <c r="P58" i="2"/>
  <c r="K58" i="2"/>
  <c r="CM57" i="2"/>
  <c r="P57" i="2"/>
  <c r="K57" i="2"/>
  <c r="P56" i="2"/>
  <c r="K56" i="2"/>
  <c r="P55" i="2"/>
  <c r="K55" i="2"/>
  <c r="P54" i="2"/>
  <c r="K54" i="2"/>
  <c r="P53" i="2"/>
  <c r="K53" i="2"/>
  <c r="P52" i="2"/>
  <c r="K52" i="2"/>
  <c r="CM51" i="2"/>
  <c r="P51" i="2"/>
  <c r="K51" i="2"/>
  <c r="P50" i="2"/>
  <c r="K50" i="2"/>
  <c r="P49" i="2"/>
  <c r="K49" i="2"/>
  <c r="P48" i="2"/>
  <c r="K48" i="2"/>
  <c r="P47" i="2"/>
  <c r="K47" i="2"/>
  <c r="P46" i="2"/>
  <c r="K46" i="2"/>
  <c r="P45" i="2"/>
  <c r="K45" i="2"/>
  <c r="P44" i="2"/>
  <c r="K44" i="2"/>
  <c r="CM43" i="2"/>
  <c r="P43" i="2"/>
  <c r="K43" i="2"/>
  <c r="P42" i="2"/>
  <c r="K42" i="2"/>
  <c r="P41" i="2"/>
  <c r="K41" i="2"/>
  <c r="CM40" i="2"/>
  <c r="P40" i="2"/>
  <c r="K40" i="2"/>
  <c r="P39" i="2"/>
  <c r="K39" i="2"/>
  <c r="CM38" i="2"/>
  <c r="P38" i="2"/>
  <c r="K38" i="2"/>
  <c r="P37" i="2"/>
  <c r="K37" i="2"/>
  <c r="AQ36" i="2"/>
  <c r="P36" i="2"/>
  <c r="K36" i="2"/>
  <c r="AQ35" i="2"/>
  <c r="P35" i="2"/>
  <c r="K35" i="2"/>
  <c r="AQ34" i="2"/>
  <c r="P34" i="2"/>
  <c r="K34" i="2"/>
  <c r="AQ33" i="2"/>
  <c r="P33" i="2"/>
  <c r="K33" i="2"/>
  <c r="AQ32" i="2"/>
  <c r="P32" i="2"/>
  <c r="K32" i="2"/>
  <c r="AQ31" i="2"/>
  <c r="P31" i="2"/>
  <c r="K31" i="2"/>
  <c r="AQ30" i="2"/>
  <c r="P30" i="2"/>
  <c r="K30" i="2"/>
  <c r="P29" i="2"/>
  <c r="K29" i="2"/>
  <c r="AQ28" i="2"/>
  <c r="P28" i="2"/>
  <c r="K28" i="2"/>
  <c r="AQ27" i="2"/>
  <c r="P27" i="2"/>
  <c r="K27" i="2"/>
  <c r="AQ26" i="2"/>
  <c r="P26" i="2"/>
  <c r="K26" i="2"/>
  <c r="AQ25" i="2"/>
  <c r="P25" i="2"/>
  <c r="K25" i="2"/>
  <c r="AQ24" i="2"/>
  <c r="P24" i="2"/>
  <c r="K24" i="2"/>
  <c r="AQ23" i="2"/>
  <c r="P23" i="2"/>
  <c r="K23" i="2"/>
  <c r="AQ22" i="2"/>
  <c r="P22" i="2"/>
  <c r="K22" i="2"/>
  <c r="AQ21" i="2"/>
  <c r="P21" i="2"/>
  <c r="K21" i="2"/>
  <c r="AQ20" i="2"/>
  <c r="P20" i="2"/>
  <c r="K20" i="2"/>
  <c r="P19" i="2"/>
  <c r="K19" i="2"/>
  <c r="AQ18" i="2"/>
  <c r="P18" i="2"/>
  <c r="K18" i="2"/>
  <c r="AQ17" i="2"/>
  <c r="P17" i="2"/>
  <c r="K17" i="2"/>
  <c r="AQ16" i="2"/>
  <c r="P16" i="2"/>
  <c r="K16" i="2"/>
  <c r="AQ15" i="2"/>
  <c r="P15" i="2"/>
  <c r="K15" i="2"/>
  <c r="AQ14" i="2"/>
  <c r="P14" i="2"/>
  <c r="K14" i="2"/>
  <c r="AQ13" i="2"/>
  <c r="P13" i="2"/>
  <c r="K13" i="2"/>
  <c r="AQ12" i="2"/>
  <c r="P12" i="2"/>
  <c r="K12" i="2"/>
  <c r="AQ11" i="2"/>
  <c r="P11" i="2"/>
  <c r="K11" i="2"/>
  <c r="AQ10" i="2"/>
  <c r="P10" i="2"/>
  <c r="K10" i="2"/>
  <c r="P9" i="2"/>
  <c r="K9" i="2"/>
  <c r="P8" i="2"/>
  <c r="K8" i="2"/>
  <c r="P7" i="2"/>
  <c r="K7" i="2"/>
  <c r="AQ6" i="2"/>
  <c r="P6" i="2"/>
  <c r="K6" i="2"/>
  <c r="AQ5" i="2"/>
  <c r="P5" i="2"/>
  <c r="K5" i="2"/>
  <c r="AQ4" i="2"/>
  <c r="P4" i="2"/>
  <c r="K4" i="2"/>
  <c r="P3" i="2"/>
  <c r="K3" i="2"/>
  <c r="P2" i="2"/>
  <c r="K2" i="2"/>
</calcChain>
</file>

<file path=xl/sharedStrings.xml><?xml version="1.0" encoding="utf-8"?>
<sst xmlns="http://schemas.openxmlformats.org/spreadsheetml/2006/main" count="12877" uniqueCount="462">
  <si>
    <t>Number</t>
  </si>
  <si>
    <t>ProjectName</t>
  </si>
  <si>
    <t>Project Description</t>
  </si>
  <si>
    <t>Jurisdiction</t>
  </si>
  <si>
    <t>ProjectType</t>
  </si>
  <si>
    <t>Contact Person Name</t>
  </si>
  <si>
    <t>Email Address</t>
  </si>
  <si>
    <t>TN Reduction (lbs/year)</t>
  </si>
  <si>
    <t>Total Cost</t>
  </si>
  <si>
    <t>Total Project Cost Minus Grants</t>
  </si>
  <si>
    <t>Total Cost TN $/lb</t>
  </si>
  <si>
    <t>Eligible Tax Funding Cost Share</t>
  </si>
  <si>
    <t>Eligible Tax Funding Adjusted</t>
  </si>
  <si>
    <t>Eligible Tax Funding $/lb TN</t>
  </si>
  <si>
    <t>Cummulative Eligible Tax Funding</t>
  </si>
  <si>
    <t>Dollar Amount Secured Grants</t>
  </si>
  <si>
    <t>Dollar Amount Requested Grants</t>
  </si>
  <si>
    <t>Dollar Amount Local Cost Share</t>
  </si>
  <si>
    <t>Sources of Requested Grants</t>
  </si>
  <si>
    <t>Sources Secured Grants</t>
  </si>
  <si>
    <t>Sources Local Cost Share</t>
  </si>
  <si>
    <t>Upgraded TP Concentration</t>
  </si>
  <si>
    <t>Upgraded TN Concentration</t>
  </si>
  <si>
    <t>Unique Id</t>
  </si>
  <si>
    <t>Type Stormwater BMP</t>
  </si>
  <si>
    <t>Targeted Construction Start Date</t>
  </si>
  <si>
    <t>TP Pre Project Loading</t>
  </si>
  <si>
    <t>TP Post Project Loading</t>
  </si>
  <si>
    <t>TN Pre Project Loading</t>
  </si>
  <si>
    <t>TN Post Project Loading</t>
  </si>
  <si>
    <t>Systems Within Meters Waterbody</t>
  </si>
  <si>
    <t>Systems Over Fifty Meters Waterbody</t>
  </si>
  <si>
    <t>Retrofit Existing BMP Type</t>
  </si>
  <si>
    <t>Pre Project Sampling Conducted</t>
  </si>
  <si>
    <t>Phone Number</t>
  </si>
  <si>
    <t>Oysters Or Living Shoreline</t>
  </si>
  <si>
    <t>Necessary Permits</t>
  </si>
  <si>
    <t>Local Project Match Adopted</t>
  </si>
  <si>
    <t>Land Easements Owned Acquired</t>
  </si>
  <si>
    <t>TP Reduction (lbs/year)</t>
  </si>
  <si>
    <t>TP $/lb</t>
  </si>
  <si>
    <t>Innovative BMP Description</t>
  </si>
  <si>
    <t>Flow To Reuse</t>
  </si>
  <si>
    <t>Estimated Construction Completion Date</t>
  </si>
  <si>
    <t>Design Start Date</t>
  </si>
  <si>
    <t>Design Cost</t>
  </si>
  <si>
    <t>Design Completion Date</t>
  </si>
  <si>
    <t>Design Completed</t>
  </si>
  <si>
    <t>Current TP Concentration</t>
  </si>
  <si>
    <t>Current TN Concentration</t>
  </si>
  <si>
    <t>Cost Per Pound TP</t>
  </si>
  <si>
    <t>Cost Per Pound TN</t>
  </si>
  <si>
    <t>Construction Cost</t>
  </si>
  <si>
    <t>Bid Ready</t>
  </si>
  <si>
    <t>Acres Muck Removed</t>
  </si>
  <si>
    <t>Treatment Cost</t>
  </si>
  <si>
    <t>TN Reduction Septic</t>
  </si>
  <si>
    <t>Stormwater Area</t>
  </si>
  <si>
    <t>Smoke Testing Cost</t>
  </si>
  <si>
    <t>Septic Abandonment And Private Lateral Fees</t>
  </si>
  <si>
    <t>Retrofit Cost</t>
  </si>
  <si>
    <t>Private Lateral Costs</t>
  </si>
  <si>
    <t>Pounds TP In Interstital Water</t>
  </si>
  <si>
    <t>Pounds TN In Interstital Water</t>
  </si>
  <si>
    <t>Planting Cost</t>
  </si>
  <si>
    <t>Percent TP Reduction</t>
  </si>
  <si>
    <t>Percent TN Reduction</t>
  </si>
  <si>
    <t>Other Benefits</t>
  </si>
  <si>
    <t>Num Systems Project Area</t>
  </si>
  <si>
    <t>Num Prop Owner Connection</t>
  </si>
  <si>
    <t>Num House Smoke Tested</t>
  </si>
  <si>
    <t>Location</t>
  </si>
  <si>
    <t>Local Require Connection</t>
  </si>
  <si>
    <t>Liters Interstitial Water Treated</t>
  </si>
  <si>
    <t>Hookup Fees Are Paid For By Tax Funding</t>
  </si>
  <si>
    <t>Hookup Fees</t>
  </si>
  <si>
    <t>Funding This Fisca lYear</t>
  </si>
  <si>
    <t>Education Outreach Cost</t>
  </si>
  <si>
    <t>Education Outreach</t>
  </si>
  <si>
    <t>Dredging Cost</t>
  </si>
  <si>
    <t>Cubic Yards Muck Removed</t>
  </si>
  <si>
    <t>Basin Management Action Plan Zone</t>
  </si>
  <si>
    <t>Average TP Concentration</t>
  </si>
  <si>
    <t>Average TN Concentration</t>
  </si>
  <si>
    <t>Acres Treated</t>
  </si>
  <si>
    <t>Calculation for Sum</t>
  </si>
  <si>
    <t>Previously Recommended</t>
  </si>
  <si>
    <t>Previous Approval Amount</t>
  </si>
  <si>
    <t>Difference from Previous Approved Amount</t>
  </si>
  <si>
    <t>Recommendation</t>
  </si>
  <si>
    <t>Comments</t>
  </si>
  <si>
    <t>2b</t>
  </si>
  <si>
    <t>Osprey Nutrient Removal Upgrade Phase 2</t>
  </si>
  <si>
    <t>The intent of Phase 1 of the Nutrient Removal Upgrade Project was to develop and construct biological, chemical and physical process upgrades throughout the Osprey Water Reclamation Facility directed toward an effluent total nitrogen ( TN) concentration of 6 mg/ L and an effluent total phosphorus_x000D_
concentration of 1 mg/ L.  During the design of Phase 1 it was discovered that with the addition of an internal recirculation process, the Nitrogen in the reclaimed water can reliably be lowered from 6 mg/L to 3 mg/L as an annual average.  Phase 2 of the project will consist of the construction and implementation of the internal recirculation process during the construction of Phase 1.</t>
  </si>
  <si>
    <t>City of Titusville</t>
  </si>
  <si>
    <t>WWTF Upgrades for Reclaimed Water</t>
  </si>
  <si>
    <t xml:space="preserve">Sean Stauffer </t>
  </si>
  <si>
    <t>sean.stauffer@titusville.com</t>
  </si>
  <si>
    <t>North Indian River Lagoon</t>
  </si>
  <si>
    <t xml:space="preserve">City of Titusville Water and Sewer Revenues </t>
  </si>
  <si>
    <t>NULL</t>
  </si>
  <si>
    <t>321-567-3855</t>
  </si>
  <si>
    <t>No local match required</t>
  </si>
  <si>
    <t>1105 Buffalo Road, Titusville, FL 32796</t>
  </si>
  <si>
    <t>The progress of the project will be reported on quarterly by the City</t>
  </si>
  <si>
    <t>Draa Field Vegetation Harvesting</t>
  </si>
  <si>
    <t>Vegetation harvesting within a 3 acre pond that leads to the Indian River Lagoon. Removal of invasive and nuisance plant species within the pond. The harvest of aquatic vegetation removes nutrients from the waterbody rather than recycling them through decomposition and sedimentation of the plant material into the sediment. Most fresh water plants do not tolerate the salinity of the IRL and upon release to the lagoon from tributaries will die and decompose adding a nutrient load directly to the Lagoon.</t>
  </si>
  <si>
    <t>Vegetation Harvesting</t>
  </si>
  <si>
    <t>Sandra Reller</t>
  </si>
  <si>
    <t>sandra.reller@titusville.com</t>
  </si>
  <si>
    <t>City of Titusville Stormwater Utility</t>
  </si>
  <si>
    <t>(321) 567-3861</t>
  </si>
  <si>
    <t>MainLand</t>
  </si>
  <si>
    <t xml:space="preserve">The harvest of aquatic vegetation removes nutrients from the waterbody rather than recycling them through decomposition and sedimentation of the plant material into the sediment. Most fresh water plants do not tolerate the salinity of the IRL and upon release to the lagoon from tributaries will die and decompose adding a nutrient load directly to the Lagoon. The exact amount of nitrogen and phosphorus removal can't be calculated until after the harvesting is complete and weighed and sampled. </t>
  </si>
  <si>
    <t>28*37’07”N; 80*49’14”W; 230 N Dixie Ave, Titusville, FL 32796</t>
  </si>
  <si>
    <t xml:space="preserve">  Information on the project will be included in the annual stormwater newsletter which is mailed to approx. 20,000 citizens within their utility bills and also on the City's website.</t>
  </si>
  <si>
    <t>North A</t>
  </si>
  <si>
    <t>3 acre pond within a larger 105 acre basin</t>
  </si>
  <si>
    <t>Osprey Plant Pond MAPS</t>
  </si>
  <si>
    <t>Installation of floating islands within a  2.3 acre City owned pond located within the Marina Basin.</t>
  </si>
  <si>
    <t>Stormwater Projects</t>
  </si>
  <si>
    <t>Floating Islands/Managed Aquatic Plant Systems</t>
  </si>
  <si>
    <t>321-567-3861</t>
  </si>
  <si>
    <t>28*37’22”N; 80*48’53”W; 1105 Buffalo Rd, Titusville, FL 32796</t>
  </si>
  <si>
    <t>Information on the project will be included in the annual stormwater newsletter which is mailed to approximately 20,000 citizens within their utility bills and also on the City's website.</t>
  </si>
  <si>
    <t>BMP: Floating Islands/Managed Aquatic Plant Systems</t>
  </si>
  <si>
    <t>County Wide Stormwater Pond Harvesting</t>
  </si>
  <si>
    <t>Mechanical harvesting of 30 stormwater ponds</t>
  </si>
  <si>
    <t>Brevard County Stormwater</t>
  </si>
  <si>
    <t>terry.williamson@brevardfl.gov</t>
  </si>
  <si>
    <t>FDEP</t>
  </si>
  <si>
    <t>Stormwater Utility Fee</t>
  </si>
  <si>
    <t>Yes</t>
  </si>
  <si>
    <t>Ongoing</t>
  </si>
  <si>
    <t>Satellite Beach Interstitial Water Treatment</t>
  </si>
  <si>
    <t xml:space="preserve">Alongside the dredging of the City of Satellite Beach portion of the Grand Canal and finger canals, interstitial water treatment will play a vital role in the health of the IRL. A permitted county spoil site exists in the area to deposit the muck and treat the interstitial water from the operations. </t>
  </si>
  <si>
    <t>City of Satellite Beach</t>
  </si>
  <si>
    <t>Treatment Interstitial Water</t>
  </si>
  <si>
    <t>Courtney Barker; Alexis Miller</t>
  </si>
  <si>
    <t>cbarker@satellitebeach.org; amiller@satellitebeach.org</t>
  </si>
  <si>
    <t>Banana River Lagoon</t>
  </si>
  <si>
    <t>ongoing</t>
  </si>
  <si>
    <t>n/a</t>
  </si>
  <si>
    <t>Requested</t>
  </si>
  <si>
    <t>The expected benefit of this project is a healthier IRL, meaning better surface water quality, less fish kills, more marine biodiversity, improved sea-grass health, increased recreational use, increased tourism, increased quality of life, and increased resiliency in the community.</t>
  </si>
  <si>
    <t xml:space="preserve">28.184086, -80.610735 - Satellite Beach Portion of Grand Canal and finger canals </t>
  </si>
  <si>
    <t>Education and outreach will include articles in the local newsletter the Beach Caster, public social media posts, signs on site, and time in public meetings to provide information on the importance of the health of the Lagoon, as well as the City's role in the muck dredging operations, interstitial water treatment, and providing for questions and comments from city residents.</t>
  </si>
  <si>
    <t>Barefoot Bay Lateral Smoke Testing</t>
  </si>
  <si>
    <t>Smoke testing of the Barefoot Bay collection system.</t>
  </si>
  <si>
    <t>Brevard County Utility Services Department</t>
  </si>
  <si>
    <t>Sewer Lateral Rehab</t>
  </si>
  <si>
    <t>Edward Fontanin, PE</t>
  </si>
  <si>
    <t>edward.fontanin@brevardfl.org</t>
  </si>
  <si>
    <t>Central Indian River Lagoon</t>
  </si>
  <si>
    <t>Utility Rates</t>
  </si>
  <si>
    <t>321.633.2091</t>
  </si>
  <si>
    <t>Reduce bacteria from wastewater entering bodies of water</t>
  </si>
  <si>
    <t>Barefoot Bay</t>
  </si>
  <si>
    <t>Press release notifying public.</t>
  </si>
  <si>
    <t>5,402 lots</t>
  </si>
  <si>
    <t>South Beaches Lateral Smoke Testing</t>
  </si>
  <si>
    <t>Smoke testing of the South Beaches collection system.</t>
  </si>
  <si>
    <t>South Beaches</t>
  </si>
  <si>
    <t>10,385 lots</t>
  </si>
  <si>
    <t>Merritt Island Lateral Smoke Testing</t>
  </si>
  <si>
    <t>Smoke testing of the Merritt Island collection system.</t>
  </si>
  <si>
    <t>Merritt Island</t>
  </si>
  <si>
    <t>12,760 lots</t>
  </si>
  <si>
    <t>Basin 10 County Line Road Woodchip Bioreactor</t>
  </si>
  <si>
    <t xml:space="preserve">This project will incorporate a check dam to divert existing water flow in the ditch through a woodchip bioreactor capable of reducing nutrient loading. </t>
  </si>
  <si>
    <t>Jeff Rapolti</t>
  </si>
  <si>
    <t>jeff.rapolti@brevardfl.gov</t>
  </si>
  <si>
    <t>Florida Legisitative Funding</t>
  </si>
  <si>
    <t>Woodchip Bioreactor</t>
  </si>
  <si>
    <t xml:space="preserve"> 28.791279° lat, -80.865261° lon</t>
  </si>
  <si>
    <t>BMP: Woodchip Bioreactor</t>
  </si>
  <si>
    <t>Basin 26 Sunset Road Serenity Park Woodchip Bioreactor</t>
  </si>
  <si>
    <t xml:space="preserve"> 28.772461° lat, -80.860861° lon</t>
  </si>
  <si>
    <t>Basin 141 Irwin Avenue Woodchip Bioreactor</t>
  </si>
  <si>
    <t xml:space="preserve"> 28.695738° lat, -80.844160° lon</t>
  </si>
  <si>
    <t>Draa Field Pond MAPS</t>
  </si>
  <si>
    <t>Installation of floating islands within a 3 acre City owned pond located within the Draa Field basin, which is part of the overall Marina Basin.</t>
  </si>
  <si>
    <t>Information on the project will be included in the annual stormwater newsletter which is mailed to approx. 20,000 citizens within their utility bills and also on the City's website.</t>
  </si>
  <si>
    <t>Basin 2258 Babcock Road Woodchip Bioreactor</t>
  </si>
  <si>
    <t xml:space="preserve"> 27.827804° lat, -80.611043° lon</t>
  </si>
  <si>
    <t>Basin 22 Hunting Road Serenity Park Woodchip Bioreactor</t>
  </si>
  <si>
    <t xml:space="preserve"> 28.771504° lat, -80.845154° lon</t>
  </si>
  <si>
    <t>Ray Bullard WRF Stormwater Management Area</t>
  </si>
  <si>
    <t>The City of West Melbourne’s Canal C1E conveys stormwater from an upstream basin totaling approximately 450 acres (refer to the figure e-mailed as part of the application). The majority of the 450-acre basin is composed of older, single-family residential subdivisions that were constructed without stormwater treatment systems. The runoff from this 450-acre basin flows to the City’s canals and eventually to the Indian River Lagoon. Currently, the runoff flows to the lagoon without undergoing any type of stormwater treatment._x000D_
_x000D_
This project proposes to construct a new wet detention pond that will intercept the first flush of stormwater flows from the downstream end of Canal C1E. The new wet detention pond will be constructed at the City’s wastewater treatment facility, in place of the existing lined reclaim water pond. The lined pond, and the surrounding areas, are no longer in use and currently serve no purpose._x000D_
This project is conveniently located where Canal C1E splits into Canals C10 and C11 (see figure). This allows the new system to intercept the entirety of flows from the upstream 450-acre basin prior to the flows splitting into two separate canals (both of which flow to the Central IRL). Two concrete diversion structures will be constructed at the upstream ends of Canals C10 and C11 as shown on the 60% design plans (also submitted as part of this application). This will divert the first flush of stormwater flow into the new wet detention pond. Check valves will be installed on the intake piping for the wet detention pond to prevent backflow of the first flush into the canal system. The new wet detention pond will allow for treatment of TN and TP as shown in the attached calculations. An added benefit is the new pond will also provide additional stormwater storage, which will aid with flooding of upstream areas during heavy rainfall events.</t>
  </si>
  <si>
    <t>City of West Melbourne</t>
  </si>
  <si>
    <t>Keith Mills, Deputy City Manager</t>
  </si>
  <si>
    <t>KMills@WestMelbourne.org</t>
  </si>
  <si>
    <t>SJRWMD Cost-Share Funding, FDEP SWAG Funding</t>
  </si>
  <si>
    <t>City funds may (or may not) be allocated towards this project in the FY20/21 budget</t>
  </si>
  <si>
    <t>Wet detention pond</t>
  </si>
  <si>
    <t>N/A</t>
  </si>
  <si>
    <t>(321) 837-7777</t>
  </si>
  <si>
    <t>Coordinates: 28°04'6.37" N, 80°38'34.45"W, Street Address: 1415 Henry Avenue, West Melbourne, FL 32904</t>
  </si>
  <si>
    <t>None, but the City is willing to work with the County on any requested outreach or support</t>
  </si>
  <si>
    <t>Central Indian River Lagoon, WBID 3085</t>
  </si>
  <si>
    <t>BMP: Wet detention pond</t>
  </si>
  <si>
    <t>Floating Wetlands to Existing Stromwater Ponds</t>
  </si>
  <si>
    <t>Add floating wetlands in various locations to be determined around the City of Cocoa in different stormwater ponds.</t>
  </si>
  <si>
    <t xml:space="preserve">City of Cocoa </t>
  </si>
  <si>
    <t>Abigail Diaz</t>
  </si>
  <si>
    <t>adiaz@cocoafl.org</t>
  </si>
  <si>
    <t>SOIRL</t>
  </si>
  <si>
    <t>Cocoa Stormwater CIP Budget</t>
  </si>
  <si>
    <t>Floating Islands / Managed Aquatic Plant Systems</t>
  </si>
  <si>
    <t>(321) 313-0805</t>
  </si>
  <si>
    <t>Polaris Pond off Polaris Street in Cocoa, FL</t>
  </si>
  <si>
    <t>North B</t>
  </si>
  <si>
    <t>BMP: Floating Islands / Managed Aquatic Plant Systems</t>
  </si>
  <si>
    <t>Diamond Square Stormwater Pond</t>
  </si>
  <si>
    <t>A wet pond to be excavated East of the Diamond Square CRA. This project is an essential component for improving the drainage abilities of Diamond Square and thus address flooding issues that have been experienced in the past.</t>
  </si>
  <si>
    <t>City of Cocoa</t>
  </si>
  <si>
    <t>Wet Off-line Detention Pond</t>
  </si>
  <si>
    <t>On a lot east of W Railroad Ave. and E Street</t>
  </si>
  <si>
    <t>BMP: Wet Off-line Detention Pond</t>
  </si>
  <si>
    <t>South Central Lateral Smoke Testing</t>
  </si>
  <si>
    <t>Smoke testing of the South Central collection system.</t>
  </si>
  <si>
    <t>South Central</t>
  </si>
  <si>
    <t>10,382 lots; excluding West Cocoa</t>
  </si>
  <si>
    <t>Basin 5 Dry Retention</t>
  </si>
  <si>
    <t>Construct new dry retention facility and diversion structure near outfall</t>
  </si>
  <si>
    <t>Town of Indialantic</t>
  </si>
  <si>
    <t xml:space="preserve">Michael Casey, Town Manager </t>
  </si>
  <si>
    <t>mcasey@indialantic.com</t>
  </si>
  <si>
    <t>Town Public Works Budget</t>
  </si>
  <si>
    <t>Dry Retention</t>
  </si>
  <si>
    <t>321-723-2242</t>
  </si>
  <si>
    <t>Barrier Island</t>
  </si>
  <si>
    <t>2nd Avenue and Riverside Drive, Indialantic</t>
  </si>
  <si>
    <t>Interpretive signage will be placed at the project to explain its function and benefits</t>
  </si>
  <si>
    <t>Central Zone B</t>
  </si>
  <si>
    <t>BMP: Dry Retention</t>
  </si>
  <si>
    <t>Jackson Ct. Stormwater Treatment Facility</t>
  </si>
  <si>
    <t>A treatment train approach for reducing nutrient loading from 3 basins. Runoff will flow from dry retention in the form of swales or exfiltration, to a wet detention pond, and through a nutrient removal filter structure before discharging to the river.</t>
  </si>
  <si>
    <t>ongoing; 319, SWAG, SRF</t>
  </si>
  <si>
    <t>Dry retention; wet retention; exfiltration; nutrient removal filter structure</t>
  </si>
  <si>
    <t>City of Satellite Beach   28°11'2.33"N 80°36'24.40"W</t>
  </si>
  <si>
    <t>Education and outreach will include articles in the local newsletter the Beach Caster, public social media posts, signs on site, and time in public meetings to provide information on the importance of the health of the Lagoon, as well as the City's role in the stormwater pollution control operations, what residents and businesses can do to assist, informational brochures at certain City functions, and providing for questions and comments from city residents.</t>
  </si>
  <si>
    <t>BMP: Dry retention; wet retention; exfiltration; nutrient removal filter structure</t>
  </si>
  <si>
    <t>Forrest Ave. 72-inch Outfall Baseflow Capture / Treatment</t>
  </si>
  <si>
    <t xml:space="preserve">A dry detention pond in a vacant lot. The pond will have a BAM underdrain filtration system to prevent infiltration of water in the area despite an increase in the volume of water being stored for treatment. The project would simultaneously treat baseflow from Bracco as well as effluent from the adjacent drainage basin and reduce infiltration in the immediate area. </t>
  </si>
  <si>
    <t>Dry Detention Pond and Biosorption Activated Media</t>
  </si>
  <si>
    <t>The City has concerns with infiltrating waters near the site causing damage to the roadways.</t>
  </si>
  <si>
    <t>Lot East of Forrest Ave. and US1 intersection in Cocoa, FL.</t>
  </si>
  <si>
    <t>Anticipate amenities in the area after construction to include signage.</t>
  </si>
  <si>
    <t>BMP: Dry Detention Pond and Biosorption Activated Media</t>
  </si>
  <si>
    <t>Brevard Zoo North IRL Plant Project 2</t>
  </si>
  <si>
    <t>Brevard Zoo intends to plant 610 linear feet of qualifying shoreline vegetation in the North IRL.</t>
  </si>
  <si>
    <t>Brevard Zoo</t>
  </si>
  <si>
    <t>Living Shorelines</t>
  </si>
  <si>
    <t>Ashley Rearden</t>
  </si>
  <si>
    <t>arearden@brevardzoo.org</t>
  </si>
  <si>
    <t>321-254-9453</t>
  </si>
  <si>
    <t>In addition to nutrient removal, living shorelines provide sediment stabilization and habitat for an abundance of species.</t>
  </si>
  <si>
    <t>Unable to upload, see attachment for proposed sites. Substitution sites to be used if necessary.</t>
  </si>
  <si>
    <t>Brevard Zoo regularly engages the community in restoration efforts and education.  We attend community events, hold presentations in schools, host volunteer opportunities and bring people into the Zoo to learn about the state of the lagoon and current conservation efforts, including living shorelines.  We are not asking for any additional funding to continue this effort.</t>
  </si>
  <si>
    <t>Brevard Zoo Central IRL Plant Project</t>
  </si>
  <si>
    <t>Brevard Zoo intends to plant 124 linear feet of qualifying shoreline vegetation in the Central IRL.</t>
  </si>
  <si>
    <t>321-295-9453 ext. 284</t>
  </si>
  <si>
    <t>Unable to enter addresses due to submission failure.  Addresses are attached.  Will use substitution addresses if necessary.</t>
  </si>
  <si>
    <t>Brevard Zoo Banana River Plant Project 2</t>
  </si>
  <si>
    <t>Brevard Zoo intends to plant 25 linear feet of qualifying shoreline vegetation in the Banana River.</t>
  </si>
  <si>
    <t>321-254-9453 ext. 284</t>
  </si>
  <si>
    <t>The following is the proposed site for this project.  If for any reason we can not move forward with this site a substitution site will be selected.  Proposed site:  1410 South Banana River Dr. Merritt Island, FL 32952</t>
  </si>
  <si>
    <t xml:space="preserve">Fisherman's Landing </t>
  </si>
  <si>
    <t xml:space="preserve">Mangroves will be planted along the north section of Fisherman's Landing which has approximately 500 feet of lagoon front shoreline. Some existing vegetation exists with open pockets of shoreline that will be filled in with 60 mangroves. </t>
  </si>
  <si>
    <t>Marine Resources Council</t>
  </si>
  <si>
    <t>Caity Savoia</t>
  </si>
  <si>
    <t>caity@mrcirl.org</t>
  </si>
  <si>
    <t>Volunteer support</t>
  </si>
  <si>
    <t xml:space="preserve">In addition to nutrient reduction, mangroves will also enhance coastal resiliency, improve water quality and enhance wildlife habitat. The project will also provide an educational benefit to the lagoon by educating the volunteers involved about the value of living shorelines.  </t>
  </si>
  <si>
    <t>5795 S, US-1, Grant-Valkaria, FL 32949</t>
  </si>
  <si>
    <t xml:space="preserve">Volunteer support will be utilized to prepare and transport 60 mangroves to the site as well as complete the planting with supervision from MRC staff. The nutrient reduction and enhancements that are beneficial to living shorelines will be discussed prior to engaging volunteer support. Educational workshops are conducted monthly to maintain mangroves at the Lagoon House and at our nursery located in Vero Beach. Mangroves are also utilized in schools as an educational tool to engage children in kinesthetic learning activities. </t>
  </si>
  <si>
    <t>Riverside Landing</t>
  </si>
  <si>
    <t xml:space="preserve">Mangroves will be planted along the property line of five homes that are all connected by approximately 500 feet of lagoon front shoreline. Some existing vegetation exists with open pockets of shoreline that can be filled in with mangroves. </t>
  </si>
  <si>
    <t xml:space="preserve">In addition to nutrient reduction, mangroves will also enhance coastal resiliency, improve water quality and enhance wildlife habitat. The project will also provide an educational benefit to the lagoon by educating the volunteers and homeowners involved about the value of living shorelines.  </t>
  </si>
  <si>
    <t>Island Drive-Riverside Landing, Melbourne Beach</t>
  </si>
  <si>
    <t xml:space="preserve">During the site visit homeowners discussed with MRC staff the water quality enhancement and erosion control benefits of living shorelines. Volunteer support will be utilized to prepare and transport 60 mangroves to the site as well as complete the planting with supervision from MRC staff. Educational workshops are conducted monthly to maintain mangroves at the Lagoon House and at our nursery located in Vero Beach. Mangroves are also utilized in schools as an educational tool to engage children in kinesthetic learning activities. </t>
  </si>
  <si>
    <t>Rotary Park</t>
  </si>
  <si>
    <t xml:space="preserve">Mangroves will be planted along the north section of Suntree Rotary Park which has approximately 500 feet of lagoon front shoreline. Some existing vegetation exists with open pockets of shoreline that will be filled in with 60 mangroves. </t>
  </si>
  <si>
    <t>Port St John Lateral Smoke Testing</t>
  </si>
  <si>
    <t>Smoke testing of the Port St John collection system.</t>
  </si>
  <si>
    <t>Port St John</t>
  </si>
  <si>
    <t>1,212 lots</t>
  </si>
  <si>
    <t>Septic System Removal Extend</t>
  </si>
  <si>
    <t>391 grant, SRF, SJRWMD grant</t>
  </si>
  <si>
    <t>Removal of bacteria into bodies of water.</t>
  </si>
  <si>
    <t>Press release.</t>
  </si>
  <si>
    <t>Ray Bullard WRF Biological Nutrient Removal Upgrades</t>
  </si>
  <si>
    <t>The City of West Melbourne’s Ray Bullard Water Reclamation Facility (WRF) is a 3.0 million gallon per day (MGD) annual average daily flow (AADF) rated capacity conventional secondary wastewater treatment facility.  The facility includes influent mechanical screening, grit removal, complete mix activated sludge aeration, secondary clarifiers, chemical feed, filtration, and chlorination.  The facility is permitted to discharge treated effluent to either a 3.0 MGD AADF Class I deep injection well and/or to a 2.48 MGD AADF slow rate public access reuse system.  The facility is permitted to operate under Florida Department of Environmental Protection (FDEP) Domestic Wastewater Facility Operating Permit No. FLA010332 with an expiration date of October 10, 2021.  The facility has no current regulatory requirements to provide nutrient removal through the treatment process for either method of effluent disposal. _x000D_
_x000D_
The City desires to participate in the County-wide effort to reduce nutrient loadings in public access reuse water within the watershed of the Indian River Lagoon.  The plan identified the Ray Bullard WRF among wastewater treatment facilities designated as having excess nitrogen in the reclaimed water effluent. The City is submitting this request with actual nutrient data and additional project specific information to the County so these nutrient removal improvements can be integrated into the plan._x000D_
_x000D_
The City has completed a preliminary feasibility analysis to identify an approach to implement biological nutrient removal at the Ray Bullard WRF.  FDEP permit-required monthly grab sampling of the approximately 800,000 gallon per day average reclaimed water flow shows the total nitrogen concentration averaging 23.51 mg/L as N and the total phosphorus averaging 6.38 mg/L as P from January 2018 through June 2019.  The City is requesting funding from the SOIRL program to modify the existing conventional activated sludge treatment system into a three-stage type biological nutrient removal (BNR) activated sludge treatment system.  This process will include an anaerobic basin to provide biological phosphorus removal followed by an anoxic basin and aerobic basin with internal recycle flows (see figure submitted as part of the application).  Treating the wastewater through the BNR process is expected to achieve a total nitrogen concentration of approximately 5 mg/L and a total phosphorus concentration of approximately 1 mg/L in the treated effluent. It should be noted that the customers for the City’s reuse system are almost entirely residential customers, meaning additional nutrient loading from runoff is likely present (versus reuse water applied on a golf course, for example)._x000D_
_x000D_
To properly control the performance of the biological nutrient removal (BNR) activated sludge treatment system to achieve low nutrient levels, the project will include replacement of the existing centrifugal blowers with new energy efficient hybrid blowers operated using variable frequency drives and related air piping replacement.  The blowers would be operated in such a way as to control the dissolved oxygen concentration within the aeration basins to a narrow operating range to achieve the reduced nutrient levels.</t>
  </si>
  <si>
    <t>SJRWMD Cost-Share Funding</t>
  </si>
  <si>
    <t>City funds. Design costs (the FY19/20 portion only, $260,000) are included in the City’s adopted budget for FY19/20. Additional City funds are expected (but not guaranteed) to be allocated towards this project in the FY20/21 budget.</t>
  </si>
  <si>
    <t>Coordinates: 28°04'12.67" N, 80°38'42.01" W, Street Address: 1415 Henry Avenue, West Melbourne, FL 32904</t>
  </si>
  <si>
    <t>None, but the City would be happy to work with the County on any proposed outreach activities</t>
  </si>
  <si>
    <t>Brevard Zoo North IRL Oyster Project 2</t>
  </si>
  <si>
    <t>Brevard Zoo intends to construct 21,030 square feet of oyster projects in the North IRL.  We have reached out to property owners in the locations we intend to put these projects and have their support to move forward.  The design will be site specific and will be approved by the County before construction begins.  We will consult with the County to determine whether or not live oysters need to be added to each specific location.</t>
  </si>
  <si>
    <t>Oyster Reef</t>
  </si>
  <si>
    <t>In addition to nutrient removal, oyster reefs provide sediment stabilization, wave attenuation and habitat for a wide range of aquatic species.</t>
  </si>
  <si>
    <t>Unable to enter addresses due to submission problem.  Addresses are attached.  Substitution sites will be used if necessary.</t>
  </si>
  <si>
    <t>Brevard Zoo regularly engages the community in restoration efforts and education.  We attend community events, hold presentations in schools, host volunteer opportunities and bring people into the Zoo to learn about the state of the lagoon and current conservation efforts, including oyster projects.  We are not asking for any additional funding to continue this effort.</t>
  </si>
  <si>
    <t>Brevard Zoo Central IRL Oyster Project 2</t>
  </si>
  <si>
    <t>Brevard Zoo intends to construct 16932 square feet of oyster projects in the Central IRL.  We have reached out to property owners in the locations we intend to put these projects and have their support to move forward.  The design will be site specific and will be approved by the County before construction begins.  We will consult with the County to determine whether or not live oysters need to be added to each specific location.</t>
  </si>
  <si>
    <t xml:space="preserve">Unable to enter addresses due to submission failure.  Addresses are attached.  Substitution sites will be used if necessary. </t>
  </si>
  <si>
    <t>Brevard Zoo Banana River Oyster Project 2</t>
  </si>
  <si>
    <t>Brevard Zoo intends to construct 16,560 square feet of oyster projects in the Banana River Basin of the IRL.  We have reached out to property owners in the locations we intend to put these projects and have their support to move forward.  The design will be site specific and will be approved by the County before construction begins.  We will consult with the County to determine whether or not live oysters need to be added to each specific location.</t>
  </si>
  <si>
    <t>Unable to enter addresses due to submission failure.  Addresses attached.  Substitution sites will be used if necessary.</t>
  </si>
  <si>
    <t>Brevard Zoo Oyster Reef Adjustments North IRL</t>
  </si>
  <si>
    <t>Brevard Zoo intends to make adjustments to 1,700 square feet of already existing oyster reef in the North IRL.  The design will be site specific and will be approved by the County before construction begins.  We will consult with the County to determine whether or not live oysters need to be added to each specific location.</t>
  </si>
  <si>
    <t>The project will take place at Nicol Park, located at 6660 N Cocoa Blvd. Port St. John, FL 32927.</t>
  </si>
  <si>
    <t>Brevard Zoo Oyster Reef Adjustments Banana River</t>
  </si>
  <si>
    <t>Brevard Zoo intends to make adjustments to 800 square feet of already existing oyster reef in the Banana River.  The design will be site specific and will be approved by the County before construction begins.  We will consult with the County to determine whether or not live oysters need to be added to each specific location.</t>
  </si>
  <si>
    <t>The project will take place at Riverpoint Program Center, located at 2250 Newfound Harbor Drive Merritt Island, FL 32952.</t>
  </si>
  <si>
    <t>Satellite Beach Muck Dredging</t>
  </si>
  <si>
    <t xml:space="preserve">By removing the muck via hydraulic dredging from the Grand Canal along the City of Satellite Beach, this project will alleviate an estimated 37 acres of muck from the Satellite Beach portion of the Grand Canal and its finger canals in the Lagoon. A permitted county spoil site exists in the area to deposit the muck and treat the interstitial water from the operations. </t>
  </si>
  <si>
    <t>MuckRemoval</t>
  </si>
  <si>
    <t>SJRWMD grant will be requested; State Appropriation request in progress</t>
  </si>
  <si>
    <t>28.184086, -80.610735 - Satellite Beach portion of the Grant Canal and finger canals</t>
  </si>
  <si>
    <t>Merritt Island F</t>
  </si>
  <si>
    <t xml:space="preserve">Septic to sewer conversion of 71 lots.  Project includes: gravity sewer, connections, force main connection to County system. </t>
  </si>
  <si>
    <t>SJRWMD septic to sewer, SRF, 319 grant</t>
  </si>
  <si>
    <t>Utility User Rate</t>
  </si>
  <si>
    <t>reduce risk of overflow bacteria, increase DO of lagoon</t>
  </si>
  <si>
    <t>NE coordinates central of this service area: 1465397.748, 763197.5406</t>
  </si>
  <si>
    <t>Press release on project status.</t>
  </si>
  <si>
    <t>50b</t>
  </si>
  <si>
    <t>South Central C</t>
  </si>
  <si>
    <t xml:space="preserve">Septic to sewer conversion of 142 parcels.  Project includes: gravity sewer, connections, and force main. </t>
  </si>
  <si>
    <t>NE coordinates: 1421322.413, 760243.4288</t>
  </si>
  <si>
    <t>Y</t>
  </si>
  <si>
    <t>142 lots</t>
  </si>
  <si>
    <t>Micco B</t>
  </si>
  <si>
    <t xml:space="preserve">Septic to sewer conversion of 540 parcels.  Project includes: gravity sewer, connections, and force main. </t>
  </si>
  <si>
    <t>Little Hollywood area</t>
  </si>
  <si>
    <t>540 lots</t>
  </si>
  <si>
    <t>Merritt Island C</t>
  </si>
  <si>
    <t xml:space="preserve">Septic to sewer conversion of 43 lots.  Project includes: gravity sewer, connections, force main connection to County system. </t>
  </si>
  <si>
    <t>NE coordinates central of this service area: 1469374.408, 762839.4772</t>
  </si>
  <si>
    <t>43 lots</t>
  </si>
  <si>
    <t>3b</t>
  </si>
  <si>
    <t>Micco Sewer Line Extension - Phase II</t>
  </si>
  <si>
    <t xml:space="preserve">The original Micco Sewer Line Extension Project (Micco Project) was originally submitted and accepted as a substitute project for the 2017 SOIRL Plan Update. _x000D_
_x000D_
In order to capture additional waterfront septic systems and capitalize on sewer line expansion in the Micco area, an additional 13 residential properties are submitted as a Phase II to the original Micco Sewer Line Extension Project. </t>
  </si>
  <si>
    <t>Brevard County</t>
  </si>
  <si>
    <t>Walker Dawson</t>
  </si>
  <si>
    <t>walker.dawson@gmail.com</t>
  </si>
  <si>
    <t>pathogens</t>
  </si>
  <si>
    <t xml:space="preserve"> 27°52'4.22"N,  80°29'39.88"W, 8705 U.S. 1 to 8855 U.S. 1 Micco FL</t>
  </si>
  <si>
    <t>None</t>
  </si>
  <si>
    <t>13 additional lots</t>
  </si>
  <si>
    <t>Sykes Creek R</t>
  </si>
  <si>
    <t xml:space="preserve">Septic to sewer conversion of 192 lots.  Project includes: gravity sewer, connections, force main connection to County system. </t>
  </si>
  <si>
    <t>NE coordinates central of this service area: 1449606.408, 757383.9577</t>
  </si>
  <si>
    <t>192 lots</t>
  </si>
  <si>
    <t>South Central D</t>
  </si>
  <si>
    <t>Septic to sewer for 94 lots.  Project includes: force main, gravity sewer, connections.</t>
  </si>
  <si>
    <t>319 grants, SRF, SJRWMD</t>
  </si>
  <si>
    <t>Utility User Rates</t>
  </si>
  <si>
    <t>removal of bacteria</t>
  </si>
  <si>
    <t>NE coordinates: 1398375.088, 768743.0292</t>
  </si>
  <si>
    <t>Press release</t>
  </si>
  <si>
    <t>94 lots</t>
  </si>
  <si>
    <t>North Merritt Island E</t>
  </si>
  <si>
    <t xml:space="preserve">Septic to sewer conversion of 195 lots.  Project includes: gravity sewer, connections, force main connection to County system. </t>
  </si>
  <si>
    <t>NE coordinates central of this service area: 1493271.275, 745989.4049</t>
  </si>
  <si>
    <t>195 lots</t>
  </si>
  <si>
    <t>Merritt Island G</t>
  </si>
  <si>
    <t xml:space="preserve">Septic to sewer conversion of 1146 lots.  Project includes: gravity sewer, connections, force main connection to County system. </t>
  </si>
  <si>
    <t>NE coordinates central of this service area: 1439827.142, 760290.5094</t>
  </si>
  <si>
    <t>1,146 lots</t>
  </si>
  <si>
    <t>Sharpes B</t>
  </si>
  <si>
    <t>Septic to sewer conversion of 136 lots.  Project includes: gravity sewer, force main, connections and lift stations.</t>
  </si>
  <si>
    <t xml:space="preserve">319 grants, SRF, SJRWMD </t>
  </si>
  <si>
    <t>removal of bacteria from wastewater.</t>
  </si>
  <si>
    <t>US-1 south of FPL power plant</t>
  </si>
  <si>
    <t>136 lots</t>
  </si>
  <si>
    <t>Cocoa C</t>
  </si>
  <si>
    <t>Septic to sewer conversion of 273 lots.  Project includes: gravity sewer, force main, connections and lift stations.</t>
  </si>
  <si>
    <t>273 lots</t>
  </si>
  <si>
    <t>Sykes Creek IJ</t>
  </si>
  <si>
    <t xml:space="preserve">Septic to sewer conversion of 77 lots.  Project includes: gravity sewer, connections, force main connection to County system. </t>
  </si>
  <si>
    <t>NE coordinates central of this service area: 1470667.254, 748248.4054</t>
  </si>
  <si>
    <t>77 lots</t>
  </si>
  <si>
    <t>North Merritt Island F</t>
  </si>
  <si>
    <t xml:space="preserve">Septic to sewer conversion of 34 lots.  Project includes: gravity sewer, connections, force main connection to County system. </t>
  </si>
  <si>
    <t>NE coordinates central of this service area: 1490749.971, 752006.3543</t>
  </si>
  <si>
    <t>34 lots</t>
  </si>
  <si>
    <t>North Merritt Island D</t>
  </si>
  <si>
    <t xml:space="preserve">Septic to sewer conversion of 29 lots.  Project includes: gravity sewer, connections, force main connection to County system. </t>
  </si>
  <si>
    <t>NE coordinates central of this service area: 1496187.963, 751156.8571</t>
  </si>
  <si>
    <t>29 lots</t>
  </si>
  <si>
    <t>South Central AB</t>
  </si>
  <si>
    <t xml:space="preserve">Septic to sewer conversion of 280 lots.  Project includes: gravity sewer, connections, force main connection to County system. </t>
  </si>
  <si>
    <t xml:space="preserve">NE coordinates central of this service area: 1435470.297, 754914.6306  </t>
  </si>
  <si>
    <t>280 lots</t>
  </si>
  <si>
    <t>Pineda</t>
  </si>
  <si>
    <t xml:space="preserve">Septic to sewer conversion of 27 lots.  Project includes: gravity sewer, connections, force main connection to County system. </t>
  </si>
  <si>
    <t>NE coordinates central of this service area: 1410306.951, 763774.2695</t>
  </si>
  <si>
    <t>27 lots</t>
  </si>
  <si>
    <t>South Central BC</t>
  </si>
  <si>
    <t xml:space="preserve">Septic to sewer conversion of 13 lots.  Project includes: gravity sewer, connections, force main connection to County system. </t>
  </si>
  <si>
    <t xml:space="preserve">NE coordinates central of this service area: 1426033.239, 758268.8913 </t>
  </si>
  <si>
    <t>13 lots</t>
  </si>
  <si>
    <t>South Banana A</t>
  </si>
  <si>
    <t xml:space="preserve">Septic to sewer conversion of 88 lots.  Project includes: gravity sewer, connections, force main connection to County system. </t>
  </si>
  <si>
    <t>NE coordinates central of this service area: 1457666.006, 765117.6872</t>
  </si>
  <si>
    <t>88 lots</t>
  </si>
  <si>
    <t>North Merritt Island A</t>
  </si>
  <si>
    <t xml:space="preserve">Septic to sewer conversion of 107 lots.  Project includes: gravity sewer, connections, force main connection to County system. </t>
  </si>
  <si>
    <t>NE coordinates central of this service area: 1498714.137, 750727.9522</t>
  </si>
  <si>
    <t>107 lots</t>
  </si>
  <si>
    <t>South Central I</t>
  </si>
  <si>
    <t xml:space="preserve">Septic to sewer conversion of 72 lots.  Project includes: gravity sewer, connections, force main connection to County system. </t>
  </si>
  <si>
    <t>NE coordinates central of this service area: 1402843.336, 765472.9651</t>
  </si>
  <si>
    <t>72 lots</t>
  </si>
  <si>
    <t>Sharpes A</t>
  </si>
  <si>
    <t>Septic to sewer conversion of 186 lots.  Project includes: gravity sewer, force main, connections and lift stations.</t>
  </si>
  <si>
    <t>186 lots</t>
  </si>
  <si>
    <t>Merritt Island H</t>
  </si>
  <si>
    <t xml:space="preserve">Septic to sewer conversion of 307 lots.  Project includes: gravity sewer, connections, force main connection to County system. </t>
  </si>
  <si>
    <t>NE coordinates central of this service area: 1422169.164, 766405.2632</t>
  </si>
  <si>
    <t>307 lots</t>
  </si>
  <si>
    <t>Sykes Creek S</t>
  </si>
  <si>
    <t xml:space="preserve">Septic to sewer conversion of 160 lots.  Project includes: gravity sewer, connections, force main connection to County system. </t>
  </si>
  <si>
    <t>NE coordinates central of this service area: 1447811.242, 757988.5612</t>
  </si>
  <si>
    <t>160 lots</t>
  </si>
  <si>
    <t>North Merritt Island B</t>
  </si>
  <si>
    <t xml:space="preserve">Septic to sewer conversion of 56 lots.  Project includes: gravity sewer, connections, force main connection to County system. </t>
  </si>
  <si>
    <t>NE coordinates central of this service area: 1501973.329, 752208.0088</t>
  </si>
  <si>
    <t>56 lots</t>
  </si>
  <si>
    <t>Merritt Island A</t>
  </si>
  <si>
    <t xml:space="preserve">Septic to sewer conversion of 249 lots.  Project includes: gravity sewer, connections, force main connection to County system. </t>
  </si>
  <si>
    <t>NE coordinates central of this service area: 1399318.904, 776859.4665</t>
  </si>
  <si>
    <t>249 lots</t>
  </si>
  <si>
    <t>Sub-Lagoon</t>
  </si>
  <si>
    <t>Totals</t>
  </si>
  <si>
    <t>Grand Total</t>
  </si>
  <si>
    <t>Septic System Removal Extend Total</t>
  </si>
  <si>
    <t>Oyster Reef Total</t>
  </si>
  <si>
    <t>Living Shorelines Total</t>
  </si>
  <si>
    <t>Stormwater Projects Total</t>
  </si>
  <si>
    <t>WWTF Upgrades for Reclaimed Water Total</t>
  </si>
  <si>
    <t>Vegetation Harvesting Total</t>
  </si>
  <si>
    <t>Muck Removal Total</t>
  </si>
  <si>
    <t>Sewer Lateral Rehab Total</t>
  </si>
  <si>
    <t>2019 SOIRL Project Plan</t>
  </si>
  <si>
    <t>TMDL % TN Removal</t>
  </si>
  <si>
    <t>Cummulative % TN Removal</t>
  </si>
  <si>
    <t>Total % Difference</t>
  </si>
  <si>
    <t>Muck Removal</t>
  </si>
  <si>
    <t>Grand Totals</t>
  </si>
  <si>
    <t>36 Projects</t>
  </si>
  <si>
    <t>3 Projects</t>
  </si>
  <si>
    <t>8 Projects</t>
  </si>
  <si>
    <t>1 Project</t>
  </si>
  <si>
    <t>2 Projects</t>
  </si>
  <si>
    <t>4 Projects</t>
  </si>
  <si>
    <t>Total</t>
  </si>
  <si>
    <t>Project Number</t>
  </si>
  <si>
    <t>Project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</si>
</sst>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quot;$&quot;#,##0"/>
    <numFmt numFmtId="166" formatCode="_(&quot;$&quot;* #,##0_);_(&quot;$&quot;* \(#,##0\);_(&quot;$&quot;* &quot;-&quot;??_);_(@_)"/>
    <numFmt numFmtId="167" formatCode="&quot;$&quot;#,##0.00"/>
  </numFmts>
  <fonts count="4" x14ac:knownFonts="1">
    <font>
      <sz val="11"/>
      <color theme="1"/>
      <name val="Calibri"/>
      <family val="2"/>
      <scheme val="minor"/>
    </font>
    <font>
      <sz val="11"/>
      <color theme="1"/>
      <name val="Calibri"/>
      <family val="2"/>
      <scheme val="minor"/>
    </font>
    <font>
      <b/>
      <sz val="11"/>
      <color theme="1"/>
      <name val="Calibri"/>
      <family val="2"/>
      <scheme val="minor"/>
    </font>
    <font>
      <strike/>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9">
    <xf numFmtId="0" fontId="0" fillId="0" borderId="0" xfId="0"/>
    <xf numFmtId="0" fontId="2" fillId="2" borderId="1" xfId="0" applyFont="1" applyFill="1" applyBorder="1" applyAlignment="1">
      <alignment horizontal="center" vertical="center" textRotation="90" wrapText="1"/>
    </xf>
    <xf numFmtId="164" fontId="2" fillId="2" borderId="1" xfId="1" applyNumberFormat="1" applyFont="1" applyFill="1" applyBorder="1" applyAlignment="1">
      <alignment horizontal="center" vertical="center" textRotation="90" wrapText="1"/>
    </xf>
    <xf numFmtId="165" fontId="2" fillId="2" borderId="1" xfId="2" applyNumberFormat="1" applyFont="1" applyFill="1" applyBorder="1" applyAlignment="1">
      <alignment horizontal="center" vertical="center" textRotation="90" wrapText="1"/>
    </xf>
    <xf numFmtId="165" fontId="2" fillId="2" borderId="1" xfId="0" applyNumberFormat="1" applyFont="1" applyFill="1" applyBorder="1" applyAlignment="1">
      <alignment horizontal="center" vertical="center" textRotation="90" wrapText="1"/>
    </xf>
    <xf numFmtId="166" fontId="2" fillId="2" borderId="1" xfId="2" applyNumberFormat="1" applyFont="1" applyFill="1" applyBorder="1" applyAlignment="1">
      <alignment horizontal="center" vertical="center" textRotation="90" wrapText="1"/>
    </xf>
    <xf numFmtId="14" fontId="2" fillId="2" borderId="1" xfId="0" applyNumberFormat="1" applyFont="1" applyFill="1" applyBorder="1" applyAlignment="1">
      <alignment horizontal="center" vertical="center" textRotation="90" wrapText="1"/>
    </xf>
    <xf numFmtId="167" fontId="2" fillId="2" borderId="1" xfId="0" applyNumberFormat="1" applyFont="1" applyFill="1" applyBorder="1" applyAlignment="1">
      <alignment horizontal="center" vertical="center" textRotation="90" wrapText="1"/>
    </xf>
    <xf numFmtId="0" fontId="0" fillId="0" borderId="0" xfId="0" applyFill="1" applyAlignment="1">
      <alignment horizontal="center" vertical="center" textRotation="90"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wrapText="1"/>
    </xf>
    <xf numFmtId="0" fontId="0" fillId="0" borderId="1" xfId="0" applyFont="1" applyFill="1" applyBorder="1"/>
    <xf numFmtId="164" fontId="0" fillId="0" borderId="1" xfId="1" applyNumberFormat="1" applyFont="1" applyFill="1" applyBorder="1"/>
    <xf numFmtId="165" fontId="0" fillId="0" borderId="1" xfId="2" applyNumberFormat="1" applyFont="1" applyFill="1" applyBorder="1"/>
    <xf numFmtId="165" fontId="0" fillId="0" borderId="1" xfId="0" applyNumberFormat="1" applyFont="1" applyFill="1" applyBorder="1"/>
    <xf numFmtId="166" fontId="0" fillId="0" borderId="1" xfId="2" applyNumberFormat="1" applyFont="1" applyFill="1" applyBorder="1"/>
    <xf numFmtId="14" fontId="0" fillId="0" borderId="1" xfId="0" applyNumberFormat="1" applyFont="1" applyFill="1" applyBorder="1"/>
    <xf numFmtId="3" fontId="0" fillId="0" borderId="1" xfId="0" applyNumberFormat="1" applyFont="1" applyFill="1" applyBorder="1"/>
    <xf numFmtId="167" fontId="0" fillId="0" borderId="1" xfId="0" applyNumberFormat="1" applyFont="1" applyFill="1" applyBorder="1"/>
    <xf numFmtId="0" fontId="0" fillId="0" borderId="1" xfId="0" applyFill="1" applyBorder="1"/>
    <xf numFmtId="0" fontId="0" fillId="0" borderId="0" xfId="0" applyFill="1"/>
    <xf numFmtId="0" fontId="0" fillId="0" borderId="2" xfId="0" applyFont="1" applyFill="1" applyBorder="1"/>
    <xf numFmtId="165" fontId="0" fillId="0" borderId="1" xfId="0" applyNumberFormat="1" applyFill="1" applyBorder="1"/>
    <xf numFmtId="0" fontId="0" fillId="0" borderId="1" xfId="0" applyFont="1" applyFill="1" applyBorder="1" applyAlignment="1">
      <alignment horizontal="left" wrapText="1"/>
    </xf>
    <xf numFmtId="0" fontId="0" fillId="0" borderId="0" xfId="0" applyFill="1" applyAlignment="1">
      <alignment horizontal="center" vertical="center"/>
    </xf>
    <xf numFmtId="0" fontId="0" fillId="0" borderId="0" xfId="0" applyFill="1" applyAlignment="1">
      <alignment wrapText="1"/>
    </xf>
    <xf numFmtId="164" fontId="0" fillId="0" borderId="0" xfId="1" applyNumberFormat="1" applyFont="1" applyFill="1"/>
    <xf numFmtId="165" fontId="0" fillId="0" borderId="0" xfId="2" applyNumberFormat="1" applyFont="1" applyFill="1"/>
    <xf numFmtId="165" fontId="0" fillId="0" borderId="0" xfId="0" applyNumberFormat="1" applyFill="1"/>
    <xf numFmtId="166" fontId="0" fillId="0" borderId="0" xfId="2" applyNumberFormat="1" applyFont="1" applyFill="1"/>
    <xf numFmtId="14" fontId="0" fillId="0" borderId="0" xfId="0" applyNumberFormat="1" applyFill="1"/>
    <xf numFmtId="167" fontId="0" fillId="0" borderId="0" xfId="0" applyNumberFormat="1" applyFill="1"/>
    <xf numFmtId="165" fontId="2" fillId="0" borderId="1" xfId="0" applyNumberFormat="1" applyFont="1" applyFill="1" applyBorder="1"/>
    <xf numFmtId="165" fontId="2" fillId="3" borderId="1" xfId="2" applyNumberFormat="1" applyFont="1" applyFill="1" applyBorder="1" applyAlignment="1">
      <alignment horizontal="center" vertical="center" textRotation="90" wrapText="1"/>
    </xf>
    <xf numFmtId="165" fontId="0" fillId="3" borderId="1" xfId="2" applyNumberFormat="1" applyFont="1" applyFill="1" applyBorder="1"/>
    <xf numFmtId="164" fontId="2" fillId="3" borderId="1" xfId="1" applyNumberFormat="1" applyFont="1" applyFill="1" applyBorder="1" applyAlignment="1">
      <alignment horizontal="center" vertical="center" textRotation="90" wrapText="1"/>
    </xf>
    <xf numFmtId="164" fontId="0" fillId="3" borderId="1" xfId="1" applyNumberFormat="1" applyFont="1" applyFill="1" applyBorder="1"/>
    <xf numFmtId="164" fontId="2" fillId="0" borderId="1" xfId="1" applyNumberFormat="1" applyFont="1" applyFill="1" applyBorder="1"/>
    <xf numFmtId="166" fontId="2" fillId="0" borderId="1" xfId="2" applyNumberFormat="1" applyFont="1" applyFill="1" applyBorder="1"/>
    <xf numFmtId="0" fontId="2" fillId="0" borderId="1" xfId="0" applyFont="1" applyFill="1" applyBorder="1" applyAlignment="1">
      <alignment horizontal="center" vertical="center" textRotation="90" wrapText="1"/>
    </xf>
    <xf numFmtId="164" fontId="2" fillId="0" borderId="1" xfId="1" applyNumberFormat="1" applyFont="1" applyFill="1" applyBorder="1" applyAlignment="1">
      <alignment horizontal="center" vertical="center" textRotation="90" wrapText="1"/>
    </xf>
    <xf numFmtId="165" fontId="2" fillId="0" borderId="1" xfId="2" applyNumberFormat="1" applyFont="1" applyFill="1" applyBorder="1" applyAlignment="1">
      <alignment horizontal="center" vertical="center" textRotation="90" wrapText="1"/>
    </xf>
    <xf numFmtId="165" fontId="2" fillId="0" borderId="1" xfId="0" applyNumberFormat="1" applyFont="1" applyFill="1" applyBorder="1" applyAlignment="1">
      <alignment horizontal="center" vertical="center" textRotation="90" wrapText="1"/>
    </xf>
    <xf numFmtId="166" fontId="2" fillId="0" borderId="1" xfId="2" applyNumberFormat="1" applyFont="1" applyFill="1" applyBorder="1" applyAlignment="1">
      <alignment horizontal="center" vertical="center" textRotation="90" wrapText="1"/>
    </xf>
    <xf numFmtId="14" fontId="2" fillId="0" borderId="1" xfId="0" applyNumberFormat="1" applyFont="1" applyFill="1" applyBorder="1" applyAlignment="1">
      <alignment horizontal="center" vertical="center" textRotation="90" wrapText="1"/>
    </xf>
    <xf numFmtId="167" fontId="2" fillId="0" borderId="1" xfId="0" applyNumberFormat="1" applyFont="1" applyFill="1" applyBorder="1" applyAlignment="1">
      <alignment horizontal="center" vertical="center" textRotation="90" wrapText="1"/>
    </xf>
    <xf numFmtId="0" fontId="2" fillId="0" borderId="0" xfId="0" applyFont="1" applyFill="1" applyBorder="1" applyAlignment="1">
      <alignment horizontal="center" vertical="center" textRotation="90" wrapText="1"/>
    </xf>
    <xf numFmtId="0" fontId="0" fillId="0" borderId="0" xfId="0" applyFont="1" applyFill="1" applyBorder="1"/>
    <xf numFmtId="0" fontId="2" fillId="0" borderId="1" xfId="0" applyFont="1" applyFill="1" applyBorder="1" applyAlignment="1">
      <alignment horizontal="center" vertical="center" wrapText="1"/>
    </xf>
    <xf numFmtId="0" fontId="0" fillId="0" borderId="3" xfId="0" applyFont="1" applyFill="1" applyBorder="1"/>
    <xf numFmtId="0" fontId="0" fillId="0" borderId="4" xfId="0" applyFont="1" applyFill="1" applyBorder="1"/>
    <xf numFmtId="10" fontId="2" fillId="0" borderId="1" xfId="3" applyNumberFormat="1" applyFont="1" applyFill="1" applyBorder="1" applyAlignment="1">
      <alignment horizontal="center" vertical="center" wrapText="1"/>
    </xf>
    <xf numFmtId="10" fontId="2" fillId="0" borderId="1" xfId="3" applyNumberFormat="1" applyFont="1" applyFill="1" applyBorder="1" applyAlignment="1">
      <alignment horizontal="center" vertical="center" textRotation="90" wrapText="1"/>
    </xf>
    <xf numFmtId="10" fontId="0" fillId="0" borderId="1" xfId="3" applyNumberFormat="1" applyFont="1" applyFill="1" applyBorder="1"/>
    <xf numFmtId="10" fontId="0" fillId="0" borderId="0" xfId="3" applyNumberFormat="1" applyFont="1" applyFill="1"/>
    <xf numFmtId="164" fontId="2" fillId="0" borderId="1" xfId="1" applyNumberFormat="1" applyFont="1" applyFill="1" applyBorder="1" applyAlignment="1">
      <alignment vertical="center"/>
    </xf>
    <xf numFmtId="164" fontId="2" fillId="0" borderId="1" xfId="1" applyNumberFormat="1" applyFont="1" applyFill="1" applyBorder="1" applyAlignment="1">
      <alignment horizontal="center" vertical="center" wrapText="1"/>
    </xf>
    <xf numFmtId="10" fontId="2" fillId="2" borderId="1" xfId="3" applyNumberFormat="1" applyFont="1" applyFill="1" applyBorder="1" applyAlignment="1">
      <alignment horizontal="center" vertical="center" textRotation="90" wrapText="1"/>
    </xf>
    <xf numFmtId="0" fontId="0" fillId="0" borderId="5" xfId="0" applyFill="1" applyBorder="1" applyAlignment="1">
      <alignment horizontal="center" vertical="center"/>
    </xf>
    <xf numFmtId="0" fontId="0" fillId="0" borderId="5" xfId="0" applyFont="1" applyFill="1" applyBorder="1" applyAlignment="1">
      <alignment horizontal="center" vertical="center" wrapText="1"/>
    </xf>
    <xf numFmtId="0" fontId="0" fillId="0" borderId="5" xfId="0" applyFont="1" applyFill="1" applyBorder="1"/>
    <xf numFmtId="0" fontId="0" fillId="0" borderId="5" xfId="0" applyFont="1" applyFill="1" applyBorder="1" applyAlignment="1">
      <alignment wrapText="1"/>
    </xf>
    <xf numFmtId="164" fontId="0" fillId="0" borderId="5" xfId="1" applyNumberFormat="1" applyFont="1" applyFill="1" applyBorder="1"/>
    <xf numFmtId="165" fontId="0" fillId="0" borderId="5" xfId="2" applyNumberFormat="1" applyFont="1" applyFill="1" applyBorder="1"/>
    <xf numFmtId="165" fontId="0" fillId="0" borderId="5" xfId="0" applyNumberFormat="1" applyFont="1" applyFill="1" applyBorder="1"/>
    <xf numFmtId="166" fontId="0" fillId="0" borderId="5" xfId="2" applyNumberFormat="1" applyFont="1" applyFill="1" applyBorder="1"/>
    <xf numFmtId="14" fontId="0" fillId="0" borderId="5" xfId="0" applyNumberFormat="1" applyFont="1" applyFill="1" applyBorder="1"/>
    <xf numFmtId="167" fontId="0" fillId="0" borderId="5" xfId="0" applyNumberFormat="1" applyFont="1" applyFill="1" applyBorder="1"/>
    <xf numFmtId="0" fontId="0" fillId="0" borderId="5" xfId="0" applyFill="1" applyBorder="1"/>
    <xf numFmtId="165" fontId="2" fillId="0" borderId="5" xfId="2" applyNumberFormat="1" applyFont="1" applyFill="1" applyBorder="1"/>
    <xf numFmtId="164" fontId="0" fillId="3" borderId="5" xfId="1" applyNumberFormat="1" applyFont="1" applyFill="1" applyBorder="1"/>
    <xf numFmtId="165" fontId="0" fillId="3" borderId="5" xfId="2" applyNumberFormat="1" applyFont="1" applyFill="1" applyBorder="1"/>
    <xf numFmtId="0" fontId="2" fillId="0" borderId="5" xfId="0" applyFont="1" applyFill="1" applyBorder="1" applyAlignment="1">
      <alignment horizontal="center" vertical="center" textRotation="90" wrapText="1"/>
    </xf>
    <xf numFmtId="164" fontId="2" fillId="0" borderId="5" xfId="1" applyNumberFormat="1" applyFont="1" applyFill="1" applyBorder="1" applyAlignment="1">
      <alignment horizontal="center" vertical="center" textRotation="90" wrapText="1"/>
    </xf>
    <xf numFmtId="165" fontId="2" fillId="0" borderId="5" xfId="2" applyNumberFormat="1" applyFont="1" applyFill="1" applyBorder="1" applyAlignment="1">
      <alignment horizontal="center" vertical="center" textRotation="90" wrapText="1"/>
    </xf>
    <xf numFmtId="165" fontId="2" fillId="0" borderId="5" xfId="0" applyNumberFormat="1" applyFont="1" applyFill="1" applyBorder="1" applyAlignment="1">
      <alignment horizontal="center" vertical="center" textRotation="90" wrapText="1"/>
    </xf>
    <xf numFmtId="166" fontId="2" fillId="0" borderId="5" xfId="2" applyNumberFormat="1" applyFont="1" applyFill="1" applyBorder="1" applyAlignment="1">
      <alignment horizontal="center" vertical="center" textRotation="90" wrapText="1"/>
    </xf>
    <xf numFmtId="14" fontId="2" fillId="0" borderId="5" xfId="0" applyNumberFormat="1" applyFont="1" applyFill="1" applyBorder="1" applyAlignment="1">
      <alignment horizontal="center" vertical="center" textRotation="90" wrapText="1"/>
    </xf>
    <xf numFmtId="167" fontId="2" fillId="0" borderId="5" xfId="0" applyNumberFormat="1" applyFont="1" applyFill="1" applyBorder="1" applyAlignment="1">
      <alignment horizontal="center" vertical="center" textRotation="90" wrapText="1"/>
    </xf>
    <xf numFmtId="0" fontId="2" fillId="4" borderId="1" xfId="0" applyFont="1" applyFill="1" applyBorder="1" applyAlignment="1">
      <alignment horizontal="center" vertical="center" textRotation="90" wrapText="1"/>
    </xf>
    <xf numFmtId="0" fontId="2" fillId="4" borderId="1" xfId="0" applyFont="1" applyFill="1" applyBorder="1" applyAlignment="1">
      <alignment horizontal="center" vertical="center" wrapText="1"/>
    </xf>
    <xf numFmtId="164" fontId="2" fillId="4" borderId="1" xfId="1" applyNumberFormat="1" applyFont="1" applyFill="1" applyBorder="1" applyAlignment="1">
      <alignment horizontal="center" vertical="center" textRotation="90" wrapText="1"/>
    </xf>
    <xf numFmtId="165" fontId="2" fillId="4" borderId="1" xfId="2" applyNumberFormat="1" applyFont="1" applyFill="1" applyBorder="1" applyAlignment="1">
      <alignment horizontal="center" vertical="center" textRotation="90" wrapText="1"/>
    </xf>
    <xf numFmtId="165" fontId="2" fillId="4" borderId="1" xfId="0" applyNumberFormat="1" applyFont="1" applyFill="1" applyBorder="1" applyAlignment="1">
      <alignment horizontal="center" vertical="center" textRotation="90" wrapText="1"/>
    </xf>
    <xf numFmtId="165" fontId="2" fillId="4" borderId="1" xfId="2" applyNumberFormat="1" applyFont="1" applyFill="1" applyBorder="1"/>
    <xf numFmtId="0" fontId="0" fillId="4" borderId="1" xfId="0" applyFill="1" applyBorder="1" applyAlignment="1">
      <alignment horizontal="center" vertical="center" textRotation="90" wrapText="1"/>
    </xf>
    <xf numFmtId="166" fontId="2" fillId="4" borderId="1" xfId="2" applyNumberFormat="1" applyFont="1" applyFill="1" applyBorder="1" applyAlignment="1">
      <alignment horizontal="center" vertical="center" textRotation="90" wrapText="1"/>
    </xf>
    <xf numFmtId="14" fontId="2" fillId="4" borderId="1" xfId="0" applyNumberFormat="1" applyFont="1" applyFill="1" applyBorder="1" applyAlignment="1">
      <alignment horizontal="center" vertical="center" textRotation="90" wrapText="1"/>
    </xf>
    <xf numFmtId="167" fontId="2" fillId="4" borderId="1" xfId="0" applyNumberFormat="1" applyFont="1" applyFill="1" applyBorder="1" applyAlignment="1">
      <alignment horizontal="center" vertical="center" textRotation="90" wrapText="1"/>
    </xf>
    <xf numFmtId="0" fontId="0" fillId="4" borderId="1" xfId="0" applyFill="1" applyBorder="1" applyAlignment="1">
      <alignment horizontal="center" vertical="center"/>
    </xf>
    <xf numFmtId="0" fontId="0" fillId="4" borderId="1" xfId="0" applyFont="1" applyFill="1" applyBorder="1"/>
    <xf numFmtId="0" fontId="0" fillId="4" borderId="1" xfId="0" applyFont="1" applyFill="1" applyBorder="1" applyAlignment="1">
      <alignment wrapText="1"/>
    </xf>
    <xf numFmtId="164" fontId="0" fillId="4" borderId="1" xfId="1" applyNumberFormat="1" applyFont="1" applyFill="1" applyBorder="1"/>
    <xf numFmtId="165" fontId="0" fillId="4" borderId="1" xfId="2" applyNumberFormat="1" applyFont="1" applyFill="1" applyBorder="1"/>
    <xf numFmtId="165" fontId="0" fillId="4" borderId="1" xfId="0" applyNumberFormat="1" applyFont="1" applyFill="1" applyBorder="1"/>
    <xf numFmtId="165" fontId="2" fillId="4" borderId="1" xfId="0" applyNumberFormat="1" applyFont="1" applyFill="1" applyBorder="1"/>
    <xf numFmtId="166" fontId="0" fillId="4" borderId="1" xfId="2" applyNumberFormat="1" applyFont="1" applyFill="1" applyBorder="1"/>
    <xf numFmtId="14" fontId="0" fillId="4" borderId="1" xfId="0" applyNumberFormat="1" applyFont="1" applyFill="1" applyBorder="1"/>
    <xf numFmtId="167" fontId="0" fillId="4" borderId="1" xfId="0" applyNumberFormat="1" applyFont="1" applyFill="1" applyBorder="1"/>
    <xf numFmtId="0" fontId="0" fillId="4" borderId="1" xfId="0" applyFill="1" applyBorder="1"/>
    <xf numFmtId="0" fontId="0" fillId="4" borderId="1" xfId="0" applyFont="1" applyFill="1" applyBorder="1" applyAlignment="1">
      <alignment horizontal="center" vertical="center" wrapText="1"/>
    </xf>
    <xf numFmtId="166" fontId="2" fillId="4" borderId="1" xfId="2" applyNumberFormat="1" applyFont="1" applyFill="1" applyBorder="1"/>
    <xf numFmtId="0" fontId="0" fillId="0" borderId="4" xfId="0" applyFill="1" applyBorder="1" applyAlignment="1">
      <alignment horizontal="center" vertical="center"/>
    </xf>
    <xf numFmtId="0" fontId="0" fillId="4" borderId="4" xfId="0" applyFill="1" applyBorder="1" applyAlignment="1">
      <alignment horizontal="center" vertical="center"/>
    </xf>
    <xf numFmtId="0" fontId="0" fillId="0" borderId="1" xfId="0" applyFill="1" applyBorder="1" applyAlignment="1">
      <alignment horizontal="center" textRotation="90" wrapText="1"/>
    </xf>
    <xf numFmtId="0" fontId="0" fillId="0" borderId="1" xfId="0" applyFill="1" applyBorder="1" applyAlignment="1">
      <alignment horizontal="center"/>
    </xf>
    <xf numFmtId="0" fontId="0" fillId="0" borderId="1" xfId="0" applyFill="1" applyBorder="1" applyAlignment="1">
      <alignment horizontal="center" vertical="center" textRotation="90" wrapText="1"/>
    </xf>
    <xf numFmtId="0" fontId="0" fillId="0" borderId="6" xfId="0" applyFill="1" applyBorder="1" applyAlignment="1">
      <alignment horizontal="center" vertical="center"/>
    </xf>
    <xf numFmtId="0" fontId="0" fillId="0" borderId="6" xfId="0" applyFont="1" applyFill="1" applyBorder="1" applyAlignment="1">
      <alignment horizontal="center" vertical="center" wrapText="1"/>
    </xf>
    <xf numFmtId="0" fontId="0" fillId="0" borderId="6" xfId="0" applyFont="1" applyFill="1" applyBorder="1"/>
    <xf numFmtId="0" fontId="0" fillId="0" borderId="6" xfId="0" applyFont="1" applyFill="1" applyBorder="1" applyAlignment="1">
      <alignment wrapText="1"/>
    </xf>
    <xf numFmtId="164" fontId="0" fillId="3" borderId="6" xfId="1" applyNumberFormat="1" applyFont="1" applyFill="1" applyBorder="1"/>
    <xf numFmtId="165" fontId="0" fillId="3" borderId="6" xfId="2" applyNumberFormat="1" applyFont="1" applyFill="1" applyBorder="1"/>
    <xf numFmtId="165" fontId="0" fillId="0" borderId="6" xfId="2" applyNumberFormat="1" applyFont="1" applyFill="1" applyBorder="1"/>
    <xf numFmtId="165" fontId="0" fillId="0" borderId="6" xfId="0" applyNumberFormat="1" applyFont="1" applyFill="1" applyBorder="1"/>
    <xf numFmtId="166" fontId="0" fillId="0" borderId="6" xfId="2" applyNumberFormat="1" applyFont="1" applyFill="1" applyBorder="1"/>
    <xf numFmtId="14" fontId="0" fillId="0" borderId="6" xfId="0" applyNumberFormat="1" applyFont="1" applyFill="1" applyBorder="1"/>
    <xf numFmtId="164" fontId="0" fillId="0" borderId="6" xfId="1" applyNumberFormat="1" applyFont="1" applyFill="1" applyBorder="1"/>
    <xf numFmtId="167" fontId="0" fillId="0" borderId="6" xfId="0" applyNumberFormat="1" applyFont="1" applyFill="1" applyBorder="1"/>
    <xf numFmtId="0" fontId="0" fillId="0" borderId="6" xfId="0" applyFill="1" applyBorder="1"/>
    <xf numFmtId="0" fontId="0" fillId="0" borderId="7" xfId="0" applyFill="1" applyBorder="1" applyAlignment="1">
      <alignment horizontal="center" vertical="center"/>
    </xf>
    <xf numFmtId="0" fontId="0" fillId="0" borderId="7" xfId="0" applyFont="1" applyFill="1" applyBorder="1" applyAlignment="1">
      <alignment horizontal="center" vertical="center" wrapText="1"/>
    </xf>
    <xf numFmtId="0" fontId="0" fillId="0" borderId="7" xfId="0" applyFont="1" applyFill="1" applyBorder="1"/>
    <xf numFmtId="0" fontId="0" fillId="0" borderId="7" xfId="0" applyFont="1" applyFill="1" applyBorder="1" applyAlignment="1">
      <alignment wrapText="1"/>
    </xf>
    <xf numFmtId="164" fontId="0" fillId="3" borderId="7" xfId="1" applyNumberFormat="1" applyFont="1" applyFill="1" applyBorder="1"/>
    <xf numFmtId="165" fontId="0" fillId="3" borderId="7" xfId="2" applyNumberFormat="1" applyFont="1" applyFill="1" applyBorder="1"/>
    <xf numFmtId="165" fontId="0" fillId="0" borderId="7" xfId="2" applyNumberFormat="1" applyFont="1" applyFill="1" applyBorder="1"/>
    <xf numFmtId="165" fontId="0" fillId="0" borderId="7" xfId="0" applyNumberFormat="1" applyFont="1" applyFill="1" applyBorder="1"/>
    <xf numFmtId="166" fontId="0" fillId="0" borderId="7" xfId="2" applyNumberFormat="1" applyFont="1" applyFill="1" applyBorder="1"/>
    <xf numFmtId="14" fontId="0" fillId="0" borderId="7" xfId="0" applyNumberFormat="1" applyFont="1" applyFill="1" applyBorder="1"/>
    <xf numFmtId="164" fontId="0" fillId="0" borderId="7" xfId="1" applyNumberFormat="1" applyFont="1" applyFill="1" applyBorder="1"/>
    <xf numFmtId="167" fontId="0" fillId="0" borderId="7" xfId="0" applyNumberFormat="1" applyFont="1" applyFill="1" applyBorder="1"/>
    <xf numFmtId="0" fontId="0" fillId="0" borderId="7" xfId="0" applyFill="1" applyBorder="1"/>
    <xf numFmtId="0" fontId="0" fillId="0" borderId="8" xfId="0" applyFill="1" applyBorder="1"/>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xf numFmtId="0" fontId="3" fillId="0" borderId="1" xfId="0" applyFont="1" applyFill="1" applyBorder="1" applyAlignment="1">
      <alignment wrapText="1"/>
    </xf>
    <xf numFmtId="164" fontId="3" fillId="3" borderId="1" xfId="1" applyNumberFormat="1" applyFont="1" applyFill="1" applyBorder="1"/>
    <xf numFmtId="165" fontId="3" fillId="3" borderId="1" xfId="2" applyNumberFormat="1" applyFont="1" applyFill="1" applyBorder="1"/>
    <xf numFmtId="165" fontId="3" fillId="0" borderId="1" xfId="2" applyNumberFormat="1" applyFont="1" applyFill="1" applyBorder="1"/>
    <xf numFmtId="165" fontId="3" fillId="0" borderId="1" xfId="0" applyNumberFormat="1" applyFont="1" applyFill="1" applyBorder="1"/>
    <xf numFmtId="166" fontId="3" fillId="0" borderId="1" xfId="2" applyNumberFormat="1" applyFont="1" applyFill="1" applyBorder="1"/>
    <xf numFmtId="14" fontId="3" fillId="0" borderId="1" xfId="0" applyNumberFormat="1" applyFont="1" applyFill="1" applyBorder="1"/>
    <xf numFmtId="164" fontId="3" fillId="0" borderId="1" xfId="1" applyNumberFormat="1" applyFont="1" applyFill="1" applyBorder="1"/>
    <xf numFmtId="167" fontId="3" fillId="0" borderId="1" xfId="0" applyNumberFormat="1" applyFont="1" applyFill="1" applyBorder="1"/>
    <xf numFmtId="0" fontId="3" fillId="0" borderId="0" xfId="0" applyFont="1" applyFill="1"/>
    <xf numFmtId="0" fontId="3" fillId="0" borderId="2" xfId="0" applyFont="1" applyFill="1" applyBorder="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B3B74-DE1A-4F97-A977-F9FA10E3A234}">
  <sheetPr>
    <pageSetUpPr fitToPage="1"/>
  </sheetPr>
  <dimension ref="A1:CO62"/>
  <sheetViews>
    <sheetView tabSelected="1" view="pageLayout" topLeftCell="A52" zoomScale="70" zoomScaleNormal="100" zoomScalePageLayoutView="70" workbookViewId="0">
      <selection activeCell="A57" sqref="A57"/>
    </sheetView>
  </sheetViews>
  <sheetFormatPr defaultColWidth="8.85546875" defaultRowHeight="15" x14ac:dyDescent="0.25"/>
  <cols>
    <col min="1" max="1" width="3.7109375" style="21" bestFit="1" customWidth="1"/>
    <col min="2" max="2" width="4" style="25" bestFit="1" customWidth="1"/>
    <col min="3" max="3" width="29.28515625" style="26" customWidth="1"/>
    <col min="4" max="4" width="255.7109375" style="21" hidden="1" customWidth="1"/>
    <col min="5" max="5" width="19.28515625" style="26" customWidth="1"/>
    <col min="6" max="6" width="17.42578125" style="26" customWidth="1"/>
    <col min="7" max="7" width="27.7109375" style="21" hidden="1" customWidth="1"/>
    <col min="8" max="8" width="47.28515625" style="21" hidden="1" customWidth="1"/>
    <col min="9" max="9" width="17" style="26" customWidth="1"/>
    <col min="10" max="10" width="9" style="27" bestFit="1" customWidth="1"/>
    <col min="11" max="11" width="10" style="28" bestFit="1" customWidth="1"/>
    <col min="12" max="12" width="13.7109375" style="28" bestFit="1" customWidth="1"/>
    <col min="13" max="13" width="10.85546875" style="29" hidden="1" customWidth="1"/>
    <col min="14" max="14" width="10.85546875" style="21" hidden="1" customWidth="1"/>
    <col min="15" max="15" width="14.5703125" style="29" bestFit="1" customWidth="1"/>
    <col min="16" max="16" width="9" style="28" bestFit="1" customWidth="1"/>
    <col min="17" max="17" width="14.5703125" style="28" bestFit="1" customWidth="1"/>
    <col min="18" max="18" width="9.85546875" style="30" customWidth="1"/>
    <col min="19" max="19" width="9.85546875" style="21" hidden="1" customWidth="1"/>
    <col min="20" max="20" width="14.7109375" style="28" bestFit="1" customWidth="1"/>
    <col min="21" max="21" width="22.85546875" style="21" hidden="1" customWidth="1"/>
    <col min="22" max="22" width="18" style="21" customWidth="1"/>
    <col min="23" max="29" width="39.85546875" style="21" hidden="1" customWidth="1"/>
    <col min="30" max="30" width="39.85546875" style="31" hidden="1" customWidth="1"/>
    <col min="31" max="41" width="39.85546875" style="21" hidden="1" customWidth="1"/>
    <col min="42" max="42" width="7" style="27" bestFit="1" customWidth="1"/>
    <col min="43" max="43" width="11.140625" style="28" bestFit="1" customWidth="1"/>
    <col min="44" max="44" width="19.140625" style="21" hidden="1" customWidth="1"/>
    <col min="45" max="45" width="8.85546875" style="21" hidden="1" customWidth="1"/>
    <col min="46" max="47" width="10.5703125" style="21" hidden="1" customWidth="1"/>
    <col min="48" max="48" width="8" style="21" hidden="1" customWidth="1"/>
    <col min="49" max="49" width="10.5703125" style="21" hidden="1" customWidth="1"/>
    <col min="50" max="52" width="6.28515625" style="21" hidden="1" customWidth="1"/>
    <col min="53" max="53" width="10" style="31" hidden="1" customWidth="1"/>
    <col min="54" max="54" width="10" style="21" hidden="1" customWidth="1"/>
    <col min="55" max="55" width="9" style="21" hidden="1" customWidth="1"/>
    <col min="56" max="56" width="5.7109375" style="29" hidden="1" customWidth="1"/>
    <col min="57" max="57" width="6.28515625" style="29" hidden="1" customWidth="1"/>
    <col min="58" max="58" width="8" style="29" hidden="1" customWidth="1"/>
    <col min="59" max="59" width="6.28515625" style="29" hidden="1" customWidth="1"/>
    <col min="60" max="60" width="11.7109375" style="31" hidden="1" customWidth="1"/>
    <col min="61" max="61" width="7" style="21" hidden="1" customWidth="1"/>
    <col min="62" max="62" width="11.7109375" style="31" hidden="1" customWidth="1"/>
    <col min="63" max="63" width="5.42578125" style="21" hidden="1" customWidth="1"/>
    <col min="64" max="64" width="8" style="21" hidden="1" customWidth="1"/>
    <col min="65" max="65" width="6.28515625" style="21" hidden="1" customWidth="1"/>
    <col min="66" max="66" width="6.28515625" style="32" hidden="1" customWidth="1"/>
    <col min="67" max="67" width="5.42578125" style="32" hidden="1" customWidth="1"/>
    <col min="68" max="69" width="6.28515625" style="21" hidden="1" customWidth="1"/>
    <col min="70" max="70" width="255.7109375" style="21" hidden="1" customWidth="1"/>
    <col min="71" max="73" width="6.28515625" style="21" hidden="1" customWidth="1"/>
    <col min="74" max="74" width="176.28515625" style="21" hidden="1" customWidth="1"/>
    <col min="75" max="75" width="6.28515625" style="21" hidden="1" customWidth="1"/>
    <col min="76" max="76" width="10" style="21" hidden="1" customWidth="1"/>
    <col min="77" max="77" width="9" style="21" hidden="1" customWidth="1"/>
    <col min="78" max="79" width="8" style="21" hidden="1" customWidth="1"/>
    <col min="80" max="80" width="6.28515625" style="21" hidden="1" customWidth="1"/>
    <col min="81" max="81" width="255.7109375" style="21" hidden="1" customWidth="1"/>
    <col min="82" max="82" width="8" style="21" hidden="1" customWidth="1"/>
    <col min="83" max="83" width="7" style="21" hidden="1" customWidth="1"/>
    <col min="84" max="84" width="34" style="21" hidden="1" customWidth="1"/>
    <col min="85" max="86" width="6.28515625" style="21" hidden="1" customWidth="1"/>
    <col min="87" max="87" width="35.28515625" style="21" hidden="1" customWidth="1"/>
    <col min="88" max="88" width="6.28515625" style="21" hidden="1" customWidth="1"/>
    <col min="89" max="89" width="6.28515625" style="21" bestFit="1" customWidth="1"/>
    <col min="90" max="90" width="13.7109375" style="30" bestFit="1" customWidth="1"/>
    <col min="91" max="91" width="11.7109375" style="21" bestFit="1" customWidth="1"/>
    <col min="92" max="92" width="6.28515625" style="21" customWidth="1"/>
    <col min="93" max="93" width="20" style="21" hidden="1" customWidth="1"/>
    <col min="94" max="94" width="15" style="21" customWidth="1"/>
    <col min="95" max="95" width="25.85546875" style="21" customWidth="1"/>
    <col min="96" max="96" width="33.5703125" style="21" customWidth="1"/>
    <col min="97" max="97" width="25.140625" style="21" customWidth="1"/>
    <col min="98" max="98" width="25.42578125" style="21" customWidth="1"/>
    <col min="99" max="100" width="14.85546875" style="21" customWidth="1"/>
    <col min="101" max="16384" width="8.85546875" style="21"/>
  </cols>
  <sheetData>
    <row r="1" spans="1:93" s="8" customFormat="1" ht="93" customHeight="1" x14ac:dyDescent="0.25">
      <c r="A1" s="1" t="s">
        <v>461</v>
      </c>
      <c r="B1" s="1" t="s">
        <v>460</v>
      </c>
      <c r="C1" s="1" t="s">
        <v>1</v>
      </c>
      <c r="D1" s="1" t="s">
        <v>2</v>
      </c>
      <c r="E1" s="1" t="s">
        <v>3</v>
      </c>
      <c r="F1" s="1" t="s">
        <v>4</v>
      </c>
      <c r="G1" s="1" t="s">
        <v>5</v>
      </c>
      <c r="H1" s="1" t="s">
        <v>6</v>
      </c>
      <c r="I1" s="1" t="s">
        <v>436</v>
      </c>
      <c r="J1" s="36" t="s">
        <v>7</v>
      </c>
      <c r="K1" s="34" t="s">
        <v>10</v>
      </c>
      <c r="L1" s="3" t="s">
        <v>8</v>
      </c>
      <c r="M1" s="4" t="s">
        <v>9</v>
      </c>
      <c r="N1" s="4" t="s">
        <v>11</v>
      </c>
      <c r="O1" s="4" t="s">
        <v>12</v>
      </c>
      <c r="P1" s="34" t="s">
        <v>13</v>
      </c>
      <c r="Q1" s="3" t="s">
        <v>14</v>
      </c>
      <c r="R1" s="5" t="s">
        <v>15</v>
      </c>
      <c r="S1" s="4" t="s">
        <v>16</v>
      </c>
      <c r="T1" s="3" t="s">
        <v>17</v>
      </c>
      <c r="U1" s="1" t="s">
        <v>18</v>
      </c>
      <c r="V1" s="1" t="s">
        <v>19</v>
      </c>
      <c r="W1" s="1" t="s">
        <v>20</v>
      </c>
      <c r="X1" s="1" t="s">
        <v>21</v>
      </c>
      <c r="Y1" s="1" t="s">
        <v>22</v>
      </c>
      <c r="Z1" s="1" t="s">
        <v>23</v>
      </c>
      <c r="AA1" s="1" t="s">
        <v>24</v>
      </c>
      <c r="AB1" s="6" t="s">
        <v>25</v>
      </c>
      <c r="AC1" s="1" t="s">
        <v>26</v>
      </c>
      <c r="AD1" s="1" t="s">
        <v>27</v>
      </c>
      <c r="AE1" s="1" t="s">
        <v>28</v>
      </c>
      <c r="AF1" s="1" t="s">
        <v>29</v>
      </c>
      <c r="AG1" s="1" t="s">
        <v>30</v>
      </c>
      <c r="AH1" s="1" t="s">
        <v>31</v>
      </c>
      <c r="AI1" s="1" t="s">
        <v>32</v>
      </c>
      <c r="AJ1" s="1" t="s">
        <v>33</v>
      </c>
      <c r="AK1" s="1" t="s">
        <v>34</v>
      </c>
      <c r="AL1" s="1" t="s">
        <v>35</v>
      </c>
      <c r="AM1" s="1" t="s">
        <v>36</v>
      </c>
      <c r="AN1" s="1" t="s">
        <v>37</v>
      </c>
      <c r="AO1" s="1" t="s">
        <v>38</v>
      </c>
      <c r="AP1" s="2" t="s">
        <v>39</v>
      </c>
      <c r="AQ1" s="3" t="s">
        <v>40</v>
      </c>
      <c r="AR1" s="1" t="s">
        <v>41</v>
      </c>
      <c r="AS1" s="1" t="s">
        <v>42</v>
      </c>
      <c r="AT1" s="6" t="s">
        <v>43</v>
      </c>
      <c r="AU1" s="6" t="s">
        <v>44</v>
      </c>
      <c r="AV1" s="1" t="s">
        <v>45</v>
      </c>
      <c r="AW1" s="6" t="s">
        <v>46</v>
      </c>
      <c r="AX1" s="1" t="s">
        <v>47</v>
      </c>
      <c r="AY1" s="1" t="s">
        <v>48</v>
      </c>
      <c r="AZ1" s="1" t="s">
        <v>49</v>
      </c>
      <c r="BA1" s="7" t="s">
        <v>50</v>
      </c>
      <c r="BB1" s="7" t="s">
        <v>51</v>
      </c>
      <c r="BC1" s="1" t="s">
        <v>52</v>
      </c>
      <c r="BD1" s="1" t="s">
        <v>53</v>
      </c>
      <c r="BE1" s="1" t="s">
        <v>54</v>
      </c>
      <c r="BF1" s="1" t="s">
        <v>55</v>
      </c>
      <c r="BG1" s="1" t="s">
        <v>56</v>
      </c>
      <c r="BH1" s="1" t="s">
        <v>57</v>
      </c>
      <c r="BI1" s="1" t="s">
        <v>58</v>
      </c>
      <c r="BJ1" s="1" t="s">
        <v>59</v>
      </c>
      <c r="BK1" s="1" t="s">
        <v>60</v>
      </c>
      <c r="BL1" s="1" t="s">
        <v>61</v>
      </c>
      <c r="BM1" s="1" t="s">
        <v>62</v>
      </c>
      <c r="BN1" s="1" t="s">
        <v>63</v>
      </c>
      <c r="BO1" s="1" t="s">
        <v>64</v>
      </c>
      <c r="BP1" s="1" t="s">
        <v>65</v>
      </c>
      <c r="BQ1" s="1" t="s">
        <v>66</v>
      </c>
      <c r="BR1" s="1" t="s">
        <v>67</v>
      </c>
      <c r="BS1" s="1" t="s">
        <v>68</v>
      </c>
      <c r="BT1" s="1" t="s">
        <v>69</v>
      </c>
      <c r="BU1" s="1" t="s">
        <v>70</v>
      </c>
      <c r="BV1" s="1" t="s">
        <v>71</v>
      </c>
      <c r="BW1" s="1" t="s">
        <v>72</v>
      </c>
      <c r="BX1" s="1" t="s">
        <v>73</v>
      </c>
      <c r="BY1" s="1" t="s">
        <v>74</v>
      </c>
      <c r="BZ1" s="1" t="s">
        <v>75</v>
      </c>
      <c r="CA1" s="1" t="s">
        <v>76</v>
      </c>
      <c r="CB1" s="1" t="s">
        <v>77</v>
      </c>
      <c r="CC1" s="1" t="s">
        <v>78</v>
      </c>
      <c r="CD1" s="1" t="s">
        <v>79</v>
      </c>
      <c r="CE1" s="1" t="s">
        <v>80</v>
      </c>
      <c r="CF1" s="1" t="s">
        <v>81</v>
      </c>
      <c r="CG1" s="1" t="s">
        <v>82</v>
      </c>
      <c r="CH1" s="1" t="s">
        <v>83</v>
      </c>
      <c r="CI1" s="1" t="s">
        <v>84</v>
      </c>
      <c r="CJ1" s="1" t="s">
        <v>85</v>
      </c>
      <c r="CK1" s="1" t="s">
        <v>86</v>
      </c>
      <c r="CL1" s="5" t="s">
        <v>87</v>
      </c>
      <c r="CM1" s="1" t="s">
        <v>88</v>
      </c>
      <c r="CN1" s="1" t="s">
        <v>89</v>
      </c>
      <c r="CO1" s="1" t="s">
        <v>90</v>
      </c>
    </row>
    <row r="2" spans="1:93" ht="30" customHeight="1" x14ac:dyDescent="0.25">
      <c r="A2" s="9">
        <v>1</v>
      </c>
      <c r="B2" s="9" t="s">
        <v>91</v>
      </c>
      <c r="C2" s="10" t="s">
        <v>92</v>
      </c>
      <c r="D2" s="11" t="s">
        <v>93</v>
      </c>
      <c r="E2" s="11" t="s">
        <v>94</v>
      </c>
      <c r="F2" s="11" t="s">
        <v>95</v>
      </c>
      <c r="G2" s="12" t="s">
        <v>96</v>
      </c>
      <c r="H2" s="12" t="s">
        <v>97</v>
      </c>
      <c r="I2" s="11" t="s">
        <v>98</v>
      </c>
      <c r="J2" s="37">
        <v>3626</v>
      </c>
      <c r="K2" s="35">
        <f t="shared" ref="K2:K32" si="0">L2/J2</f>
        <v>82.735797021511303</v>
      </c>
      <c r="L2" s="14">
        <v>300000</v>
      </c>
      <c r="M2" s="15">
        <f t="shared" ref="M2:M32" si="1">L2-R2-S2</f>
        <v>300000</v>
      </c>
      <c r="N2" s="15">
        <v>1359750</v>
      </c>
      <c r="O2" s="15">
        <f t="shared" ref="O2:O32" si="2">IF(N2&gt;M2,M2,N2)</f>
        <v>300000</v>
      </c>
      <c r="P2" s="35">
        <f t="shared" ref="P2:P32" si="3">O2/J2</f>
        <v>82.735797021511303</v>
      </c>
      <c r="Q2" s="14">
        <f>O2</f>
        <v>300000</v>
      </c>
      <c r="R2" s="16">
        <v>0</v>
      </c>
      <c r="S2" s="15">
        <v>0</v>
      </c>
      <c r="T2" s="14">
        <v>1919750</v>
      </c>
      <c r="U2" s="12"/>
      <c r="V2" s="12"/>
      <c r="W2" s="12" t="s">
        <v>99</v>
      </c>
      <c r="X2" s="12" t="s">
        <v>100</v>
      </c>
      <c r="Y2" s="12">
        <v>3</v>
      </c>
      <c r="Z2" s="12" t="s">
        <v>100</v>
      </c>
      <c r="AA2" s="12" t="s">
        <v>100</v>
      </c>
      <c r="AB2" s="17">
        <v>44103</v>
      </c>
      <c r="AC2" s="12" t="s">
        <v>100</v>
      </c>
      <c r="AD2" s="12" t="s">
        <v>100</v>
      </c>
      <c r="AE2" s="12" t="s">
        <v>100</v>
      </c>
      <c r="AF2" s="12" t="s">
        <v>100</v>
      </c>
      <c r="AG2" s="12" t="s">
        <v>100</v>
      </c>
      <c r="AH2" s="12" t="s">
        <v>100</v>
      </c>
      <c r="AI2" s="12" t="s">
        <v>100</v>
      </c>
      <c r="AJ2" s="12">
        <v>0</v>
      </c>
      <c r="AK2" s="12" t="s">
        <v>101</v>
      </c>
      <c r="AL2" s="12" t="s">
        <v>100</v>
      </c>
      <c r="AM2" s="12" t="b">
        <v>0</v>
      </c>
      <c r="AN2" s="12" t="s">
        <v>102</v>
      </c>
      <c r="AO2" s="12" t="b">
        <v>1</v>
      </c>
      <c r="AP2" s="13">
        <v>0</v>
      </c>
      <c r="AQ2" s="14">
        <v>0</v>
      </c>
      <c r="AR2" s="12"/>
      <c r="AS2" s="18">
        <v>1560000</v>
      </c>
      <c r="AT2" s="17">
        <v>44704</v>
      </c>
      <c r="AU2" s="17">
        <v>43831</v>
      </c>
      <c r="AV2" s="12" t="s">
        <v>100</v>
      </c>
      <c r="AW2" s="17">
        <v>43948</v>
      </c>
      <c r="AX2" s="12" t="b">
        <v>0</v>
      </c>
      <c r="AY2" s="12" t="s">
        <v>100</v>
      </c>
      <c r="AZ2" s="12">
        <v>6</v>
      </c>
      <c r="BA2" s="19" t="s">
        <v>100</v>
      </c>
      <c r="BB2" s="19">
        <v>83</v>
      </c>
      <c r="BC2" s="12">
        <v>250000</v>
      </c>
      <c r="BD2" s="12" t="b">
        <v>0</v>
      </c>
      <c r="BE2" s="12" t="s">
        <v>100</v>
      </c>
      <c r="BF2" s="12" t="s">
        <v>100</v>
      </c>
      <c r="BG2" s="12" t="s">
        <v>100</v>
      </c>
      <c r="BH2" s="12" t="s">
        <v>100</v>
      </c>
      <c r="BI2" s="12" t="s">
        <v>100</v>
      </c>
      <c r="BJ2" s="12" t="b">
        <v>0</v>
      </c>
      <c r="BK2" s="12" t="s">
        <v>100</v>
      </c>
      <c r="BL2" s="12" t="s">
        <v>100</v>
      </c>
      <c r="BM2" s="12" t="s">
        <v>100</v>
      </c>
      <c r="BN2" s="12" t="s">
        <v>100</v>
      </c>
      <c r="BO2" s="12" t="s">
        <v>100</v>
      </c>
      <c r="BP2" s="12" t="s">
        <v>100</v>
      </c>
      <c r="BQ2" s="12" t="s">
        <v>100</v>
      </c>
      <c r="BR2" s="12"/>
      <c r="BS2" s="12" t="s">
        <v>100</v>
      </c>
      <c r="BT2" s="12" t="s">
        <v>100</v>
      </c>
      <c r="BU2" s="12" t="s">
        <v>100</v>
      </c>
      <c r="BV2" s="12" t="s">
        <v>103</v>
      </c>
      <c r="BW2" s="12" t="s">
        <v>100</v>
      </c>
      <c r="BX2" s="12" t="s">
        <v>100</v>
      </c>
      <c r="BY2" s="12" t="b">
        <v>0</v>
      </c>
      <c r="BZ2" s="12" t="s">
        <v>100</v>
      </c>
      <c r="CA2" s="12" t="s">
        <v>100</v>
      </c>
      <c r="CB2" s="12" t="s">
        <v>100</v>
      </c>
      <c r="CC2" s="12" t="s">
        <v>104</v>
      </c>
      <c r="CD2" s="12" t="s">
        <v>100</v>
      </c>
      <c r="CE2" s="12" t="s">
        <v>100</v>
      </c>
      <c r="CF2" s="12" t="s">
        <v>100</v>
      </c>
      <c r="CG2" s="12" t="s">
        <v>100</v>
      </c>
      <c r="CH2" s="12" t="s">
        <v>100</v>
      </c>
      <c r="CI2" s="12" t="s">
        <v>100</v>
      </c>
      <c r="CJ2" s="12">
        <v>1</v>
      </c>
      <c r="CK2" s="20"/>
      <c r="CL2" s="16"/>
      <c r="CM2" s="20"/>
      <c r="CN2" s="20"/>
    </row>
    <row r="3" spans="1:93" ht="30" customHeight="1" x14ac:dyDescent="0.25">
      <c r="A3" s="9">
        <v>2</v>
      </c>
      <c r="B3" s="9">
        <v>111</v>
      </c>
      <c r="C3" s="10" t="s">
        <v>105</v>
      </c>
      <c r="D3" s="12" t="s">
        <v>106</v>
      </c>
      <c r="E3" s="11" t="s">
        <v>94</v>
      </c>
      <c r="F3" s="11" t="s">
        <v>107</v>
      </c>
      <c r="G3" s="12" t="s">
        <v>108</v>
      </c>
      <c r="H3" s="12" t="s">
        <v>109</v>
      </c>
      <c r="I3" s="11" t="s">
        <v>98</v>
      </c>
      <c r="J3" s="37">
        <v>574</v>
      </c>
      <c r="K3" s="35">
        <f t="shared" si="0"/>
        <v>87.108013937282223</v>
      </c>
      <c r="L3" s="14">
        <v>50000</v>
      </c>
      <c r="M3" s="15">
        <f t="shared" si="1"/>
        <v>50000</v>
      </c>
      <c r="N3" s="15">
        <v>57360</v>
      </c>
      <c r="O3" s="15">
        <f t="shared" si="2"/>
        <v>50000</v>
      </c>
      <c r="P3" s="35">
        <f t="shared" si="3"/>
        <v>87.108013937282223</v>
      </c>
      <c r="Q3" s="14">
        <f>Q2+O3</f>
        <v>350000</v>
      </c>
      <c r="R3" s="16">
        <v>0</v>
      </c>
      <c r="S3" s="15">
        <v>0</v>
      </c>
      <c r="T3" s="14"/>
      <c r="U3" s="12"/>
      <c r="V3" s="12"/>
      <c r="W3" s="12" t="s">
        <v>110</v>
      </c>
      <c r="X3" s="12" t="s">
        <v>100</v>
      </c>
      <c r="Y3" s="12" t="s">
        <v>100</v>
      </c>
      <c r="Z3" s="12" t="s">
        <v>100</v>
      </c>
      <c r="AA3" s="12" t="s">
        <v>100</v>
      </c>
      <c r="AB3" s="17">
        <v>43862</v>
      </c>
      <c r="AC3" s="12" t="s">
        <v>100</v>
      </c>
      <c r="AD3" s="12" t="s">
        <v>100</v>
      </c>
      <c r="AE3" s="12" t="s">
        <v>100</v>
      </c>
      <c r="AF3" s="12" t="s">
        <v>100</v>
      </c>
      <c r="AG3" s="12" t="s">
        <v>100</v>
      </c>
      <c r="AH3" s="12" t="s">
        <v>100</v>
      </c>
      <c r="AI3" s="12" t="s">
        <v>100</v>
      </c>
      <c r="AJ3" s="12">
        <v>0</v>
      </c>
      <c r="AK3" s="12" t="s">
        <v>111</v>
      </c>
      <c r="AL3" s="12" t="s">
        <v>100</v>
      </c>
      <c r="AM3" s="12" t="b">
        <v>1</v>
      </c>
      <c r="AN3" s="12" t="s">
        <v>102</v>
      </c>
      <c r="AO3" s="12" t="b">
        <v>1</v>
      </c>
      <c r="AP3" s="13">
        <v>0</v>
      </c>
      <c r="AQ3" s="14">
        <v>0</v>
      </c>
      <c r="AR3" s="12" t="s">
        <v>107</v>
      </c>
      <c r="AS3" s="12" t="s">
        <v>100</v>
      </c>
      <c r="AT3" s="17">
        <v>44105</v>
      </c>
      <c r="AU3" s="17" t="s">
        <v>100</v>
      </c>
      <c r="AV3" s="12">
        <v>0</v>
      </c>
      <c r="AW3" s="17" t="s">
        <v>100</v>
      </c>
      <c r="AX3" s="12" t="b">
        <v>1</v>
      </c>
      <c r="AY3" s="12" t="s">
        <v>100</v>
      </c>
      <c r="AZ3" s="12" t="s">
        <v>100</v>
      </c>
      <c r="BA3" s="19" t="s">
        <v>100</v>
      </c>
      <c r="BB3" s="19" t="s">
        <v>100</v>
      </c>
      <c r="BC3" s="12">
        <v>50000</v>
      </c>
      <c r="BD3" s="12" t="b">
        <v>1</v>
      </c>
      <c r="BE3" s="12" t="s">
        <v>100</v>
      </c>
      <c r="BF3" s="12" t="s">
        <v>100</v>
      </c>
      <c r="BG3" s="12" t="s">
        <v>100</v>
      </c>
      <c r="BH3" s="12" t="s">
        <v>112</v>
      </c>
      <c r="BI3" s="12" t="s">
        <v>100</v>
      </c>
      <c r="BJ3" s="12" t="b">
        <v>0</v>
      </c>
      <c r="BK3" s="12" t="s">
        <v>100</v>
      </c>
      <c r="BL3" s="12" t="s">
        <v>100</v>
      </c>
      <c r="BM3" s="12" t="s">
        <v>100</v>
      </c>
      <c r="BN3" s="12" t="s">
        <v>100</v>
      </c>
      <c r="BO3" s="12" t="s">
        <v>100</v>
      </c>
      <c r="BP3" s="12" t="s">
        <v>100</v>
      </c>
      <c r="BQ3" s="12" t="s">
        <v>100</v>
      </c>
      <c r="BR3" s="12" t="s">
        <v>113</v>
      </c>
      <c r="BS3" s="12" t="s">
        <v>100</v>
      </c>
      <c r="BT3" s="12" t="s">
        <v>100</v>
      </c>
      <c r="BU3" s="12" t="s">
        <v>100</v>
      </c>
      <c r="BV3" s="12" t="s">
        <v>114</v>
      </c>
      <c r="BW3" s="12" t="s">
        <v>100</v>
      </c>
      <c r="BX3" s="12" t="s">
        <v>100</v>
      </c>
      <c r="BY3" s="12" t="b">
        <v>0</v>
      </c>
      <c r="BZ3" s="12" t="s">
        <v>100</v>
      </c>
      <c r="CA3" s="12">
        <v>50000</v>
      </c>
      <c r="CB3" s="12">
        <v>0</v>
      </c>
      <c r="CC3" s="12" t="s">
        <v>115</v>
      </c>
      <c r="CD3" s="12" t="s">
        <v>100</v>
      </c>
      <c r="CE3" s="12" t="s">
        <v>100</v>
      </c>
      <c r="CF3" s="12" t="s">
        <v>116</v>
      </c>
      <c r="CG3" s="12" t="s">
        <v>100</v>
      </c>
      <c r="CH3" s="12" t="s">
        <v>100</v>
      </c>
      <c r="CI3" s="12" t="s">
        <v>117</v>
      </c>
      <c r="CJ3" s="12">
        <v>1</v>
      </c>
      <c r="CK3" s="20"/>
      <c r="CL3" s="16"/>
      <c r="CM3" s="20"/>
      <c r="CN3" s="20"/>
      <c r="CO3"/>
    </row>
    <row r="4" spans="1:93" ht="30" customHeight="1" x14ac:dyDescent="0.25">
      <c r="A4" s="9">
        <v>3</v>
      </c>
      <c r="B4" s="9">
        <v>110</v>
      </c>
      <c r="C4" s="10" t="s">
        <v>118</v>
      </c>
      <c r="D4" s="12" t="s">
        <v>119</v>
      </c>
      <c r="E4" s="11" t="s">
        <v>94</v>
      </c>
      <c r="F4" s="11" t="s">
        <v>120</v>
      </c>
      <c r="G4" s="12" t="s">
        <v>108</v>
      </c>
      <c r="H4" s="12" t="s">
        <v>109</v>
      </c>
      <c r="I4" s="11" t="s">
        <v>98</v>
      </c>
      <c r="J4" s="37">
        <v>606</v>
      </c>
      <c r="K4" s="35">
        <f t="shared" si="0"/>
        <v>99.009900990099013</v>
      </c>
      <c r="L4" s="14">
        <v>60000</v>
      </c>
      <c r="M4" s="15">
        <f t="shared" si="1"/>
        <v>60000</v>
      </c>
      <c r="N4" s="15">
        <v>73932</v>
      </c>
      <c r="O4" s="15">
        <f t="shared" si="2"/>
        <v>60000</v>
      </c>
      <c r="P4" s="35">
        <f t="shared" si="3"/>
        <v>99.009900990099013</v>
      </c>
      <c r="Q4" s="14">
        <f t="shared" ref="Q4:Q60" si="4">Q3+O4</f>
        <v>410000</v>
      </c>
      <c r="R4" s="16">
        <v>0</v>
      </c>
      <c r="S4" s="15">
        <v>0</v>
      </c>
      <c r="T4" s="14"/>
      <c r="U4" s="12"/>
      <c r="V4" s="12"/>
      <c r="W4" s="12" t="s">
        <v>110</v>
      </c>
      <c r="X4" s="12" t="s">
        <v>100</v>
      </c>
      <c r="Y4" s="12" t="s">
        <v>100</v>
      </c>
      <c r="Z4" s="12" t="s">
        <v>100</v>
      </c>
      <c r="AA4" s="12" t="s">
        <v>121</v>
      </c>
      <c r="AB4" s="17">
        <v>43891</v>
      </c>
      <c r="AC4" s="12">
        <v>442</v>
      </c>
      <c r="AD4" s="12">
        <v>353.6</v>
      </c>
      <c r="AE4" s="12">
        <v>3030</v>
      </c>
      <c r="AF4" s="12">
        <v>2424</v>
      </c>
      <c r="AG4" s="12" t="s">
        <v>100</v>
      </c>
      <c r="AH4" s="12" t="s">
        <v>100</v>
      </c>
      <c r="AI4" s="12" t="s">
        <v>100</v>
      </c>
      <c r="AJ4" s="12">
        <v>0</v>
      </c>
      <c r="AK4" s="12" t="s">
        <v>122</v>
      </c>
      <c r="AL4" s="12" t="s">
        <v>100</v>
      </c>
      <c r="AM4" s="12" t="b">
        <v>1</v>
      </c>
      <c r="AN4" s="12" t="s">
        <v>102</v>
      </c>
      <c r="AO4" s="12" t="b">
        <v>1</v>
      </c>
      <c r="AP4" s="13">
        <v>88.399999999999906</v>
      </c>
      <c r="AQ4" s="14">
        <f>M4/AP4</f>
        <v>678.73303167420886</v>
      </c>
      <c r="AR4" s="12"/>
      <c r="AS4" s="12" t="s">
        <v>100</v>
      </c>
      <c r="AT4" s="17">
        <v>44105</v>
      </c>
      <c r="AU4" s="17" t="s">
        <v>100</v>
      </c>
      <c r="AV4" s="12">
        <v>0</v>
      </c>
      <c r="AW4" s="17" t="s">
        <v>100</v>
      </c>
      <c r="AX4" s="12" t="b">
        <v>1</v>
      </c>
      <c r="AY4" s="12" t="s">
        <v>100</v>
      </c>
      <c r="AZ4" s="12" t="s">
        <v>100</v>
      </c>
      <c r="BA4" s="19">
        <v>679</v>
      </c>
      <c r="BB4" s="19">
        <v>99</v>
      </c>
      <c r="BC4" s="12">
        <v>60000</v>
      </c>
      <c r="BD4" s="12" t="b">
        <v>1</v>
      </c>
      <c r="BE4" s="12" t="s">
        <v>100</v>
      </c>
      <c r="BF4" s="12" t="s">
        <v>100</v>
      </c>
      <c r="BG4" s="12" t="s">
        <v>100</v>
      </c>
      <c r="BH4" s="12" t="s">
        <v>112</v>
      </c>
      <c r="BI4" s="12" t="s">
        <v>100</v>
      </c>
      <c r="BJ4" s="12" t="b">
        <v>0</v>
      </c>
      <c r="BK4" s="12" t="s">
        <v>100</v>
      </c>
      <c r="BL4" s="12" t="s">
        <v>100</v>
      </c>
      <c r="BM4" s="12" t="s">
        <v>100</v>
      </c>
      <c r="BN4" s="12" t="s">
        <v>100</v>
      </c>
      <c r="BO4" s="12" t="s">
        <v>100</v>
      </c>
      <c r="BP4" s="12" t="s">
        <v>100</v>
      </c>
      <c r="BQ4" s="12" t="s">
        <v>100</v>
      </c>
      <c r="BR4" s="12"/>
      <c r="BS4" s="12" t="s">
        <v>100</v>
      </c>
      <c r="BT4" s="12" t="s">
        <v>100</v>
      </c>
      <c r="BU4" s="12" t="s">
        <v>100</v>
      </c>
      <c r="BV4" s="12" t="s">
        <v>123</v>
      </c>
      <c r="BW4" s="12" t="s">
        <v>100</v>
      </c>
      <c r="BX4" s="12" t="s">
        <v>100</v>
      </c>
      <c r="BY4" s="12" t="b">
        <v>0</v>
      </c>
      <c r="BZ4" s="12" t="s">
        <v>100</v>
      </c>
      <c r="CA4" s="12">
        <v>60000</v>
      </c>
      <c r="CB4" s="12">
        <v>0</v>
      </c>
      <c r="CC4" s="12" t="s">
        <v>124</v>
      </c>
      <c r="CD4" s="12" t="s">
        <v>100</v>
      </c>
      <c r="CE4" s="12" t="s">
        <v>100</v>
      </c>
      <c r="CF4" s="12" t="s">
        <v>116</v>
      </c>
      <c r="CG4" s="12" t="s">
        <v>100</v>
      </c>
      <c r="CH4" s="12" t="s">
        <v>100</v>
      </c>
      <c r="CI4" s="12">
        <v>271</v>
      </c>
      <c r="CJ4" s="12">
        <v>1</v>
      </c>
      <c r="CK4" s="20"/>
      <c r="CL4" s="16"/>
      <c r="CM4" s="20"/>
      <c r="CN4" s="20"/>
      <c r="CO4" s="12" t="s">
        <v>125</v>
      </c>
    </row>
    <row r="5" spans="1:93" ht="30" customHeight="1" x14ac:dyDescent="0.25">
      <c r="A5" s="9">
        <v>4</v>
      </c>
      <c r="B5" s="9">
        <v>112</v>
      </c>
      <c r="C5" s="10" t="s">
        <v>126</v>
      </c>
      <c r="D5" s="11" t="s">
        <v>127</v>
      </c>
      <c r="E5" s="11" t="s">
        <v>128</v>
      </c>
      <c r="F5" s="11" t="s">
        <v>107</v>
      </c>
      <c r="G5" s="12"/>
      <c r="H5" s="12" t="s">
        <v>129</v>
      </c>
      <c r="I5" s="11" t="s">
        <v>98</v>
      </c>
      <c r="J5" s="37">
        <v>140</v>
      </c>
      <c r="K5" s="35">
        <f t="shared" si="0"/>
        <v>892.85714285714289</v>
      </c>
      <c r="L5" s="14">
        <v>125000</v>
      </c>
      <c r="M5" s="15">
        <f t="shared" si="1"/>
        <v>87500</v>
      </c>
      <c r="N5" s="15">
        <v>14000</v>
      </c>
      <c r="O5" s="15">
        <f t="shared" si="2"/>
        <v>14000</v>
      </c>
      <c r="P5" s="35">
        <f t="shared" si="3"/>
        <v>100</v>
      </c>
      <c r="Q5" s="14">
        <f t="shared" si="4"/>
        <v>424000</v>
      </c>
      <c r="R5" s="16">
        <v>37500</v>
      </c>
      <c r="S5" s="15">
        <v>0</v>
      </c>
      <c r="T5" s="14">
        <v>73500</v>
      </c>
      <c r="U5" s="12"/>
      <c r="V5" s="12" t="s">
        <v>130</v>
      </c>
      <c r="W5" s="12" t="s">
        <v>131</v>
      </c>
      <c r="X5" s="12"/>
      <c r="Y5" s="12"/>
      <c r="Z5" s="12"/>
      <c r="AA5" s="12"/>
      <c r="AB5" s="17">
        <v>43831</v>
      </c>
      <c r="AC5" s="12"/>
      <c r="AD5" s="12"/>
      <c r="AE5" s="12"/>
      <c r="AF5" s="12"/>
      <c r="AG5" s="12"/>
      <c r="AH5" s="12"/>
      <c r="AI5" s="12"/>
      <c r="AJ5" s="12"/>
      <c r="AK5" s="12">
        <v>3216332016</v>
      </c>
      <c r="AL5" s="12"/>
      <c r="AM5" s="12" t="b">
        <v>0</v>
      </c>
      <c r="AN5" s="12" t="s">
        <v>132</v>
      </c>
      <c r="AO5" s="12" t="b">
        <v>1</v>
      </c>
      <c r="AP5" s="13">
        <v>28</v>
      </c>
      <c r="AQ5" s="14">
        <f>M5/AP5</f>
        <v>3125</v>
      </c>
      <c r="AR5" s="12"/>
      <c r="AS5" s="12"/>
      <c r="AT5" s="17" t="s">
        <v>133</v>
      </c>
      <c r="AU5" s="17"/>
      <c r="AV5" s="12"/>
      <c r="AW5" s="17"/>
      <c r="AX5" s="12"/>
      <c r="AY5" s="12"/>
      <c r="AZ5" s="12"/>
      <c r="BA5" s="19">
        <v>893</v>
      </c>
      <c r="BB5" s="19">
        <v>4464</v>
      </c>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v>1</v>
      </c>
      <c r="CK5" s="20"/>
      <c r="CL5" s="16"/>
      <c r="CM5" s="20"/>
      <c r="CN5" s="20"/>
      <c r="CO5"/>
    </row>
    <row r="6" spans="1:93" ht="30" customHeight="1" x14ac:dyDescent="0.25">
      <c r="A6" s="9">
        <v>5</v>
      </c>
      <c r="B6" s="9">
        <v>113</v>
      </c>
      <c r="C6" s="10" t="s">
        <v>134</v>
      </c>
      <c r="D6" s="12" t="s">
        <v>135</v>
      </c>
      <c r="E6" s="11" t="s">
        <v>136</v>
      </c>
      <c r="F6" s="11" t="s">
        <v>137</v>
      </c>
      <c r="G6" s="12" t="s">
        <v>138</v>
      </c>
      <c r="H6" s="12" t="s">
        <v>139</v>
      </c>
      <c r="I6" s="11" t="s">
        <v>140</v>
      </c>
      <c r="J6" s="37">
        <v>29978</v>
      </c>
      <c r="K6" s="35">
        <f t="shared" si="0"/>
        <v>135.99773166989127</v>
      </c>
      <c r="L6" s="14">
        <v>4076940</v>
      </c>
      <c r="M6" s="15">
        <f t="shared" si="1"/>
        <v>4076940</v>
      </c>
      <c r="N6" s="15">
        <v>3057756</v>
      </c>
      <c r="O6" s="15">
        <f t="shared" si="2"/>
        <v>3057756</v>
      </c>
      <c r="P6" s="35">
        <f t="shared" si="3"/>
        <v>102</v>
      </c>
      <c r="Q6" s="14">
        <f>Q5+O6</f>
        <v>3481756</v>
      </c>
      <c r="R6" s="16">
        <v>0</v>
      </c>
      <c r="S6" s="15">
        <v>0</v>
      </c>
      <c r="T6" s="14">
        <v>1019184</v>
      </c>
      <c r="U6" s="12" t="s">
        <v>141</v>
      </c>
      <c r="V6" s="12"/>
      <c r="W6" s="12" t="s">
        <v>142</v>
      </c>
      <c r="X6" s="12" t="s">
        <v>100</v>
      </c>
      <c r="Y6" s="12" t="s">
        <v>100</v>
      </c>
      <c r="Z6" s="12" t="s">
        <v>100</v>
      </c>
      <c r="AA6" s="12" t="s">
        <v>100</v>
      </c>
      <c r="AB6" s="17">
        <v>45352</v>
      </c>
      <c r="AC6" s="12" t="s">
        <v>100</v>
      </c>
      <c r="AD6" s="12" t="s">
        <v>100</v>
      </c>
      <c r="AE6" s="12" t="s">
        <v>100</v>
      </c>
      <c r="AF6" s="12" t="s">
        <v>100</v>
      </c>
      <c r="AG6" s="12" t="s">
        <v>100</v>
      </c>
      <c r="AH6" s="12" t="s">
        <v>100</v>
      </c>
      <c r="AI6" s="12" t="s">
        <v>100</v>
      </c>
      <c r="AJ6" s="12">
        <v>0</v>
      </c>
      <c r="AK6" s="12">
        <v>3217734407</v>
      </c>
      <c r="AL6" s="12" t="s">
        <v>100</v>
      </c>
      <c r="AM6" s="12" t="b">
        <v>0</v>
      </c>
      <c r="AN6" s="12" t="s">
        <v>143</v>
      </c>
      <c r="AO6" s="12" t="b">
        <v>1</v>
      </c>
      <c r="AP6" s="13">
        <v>3059</v>
      </c>
      <c r="AQ6" s="14">
        <f>M6/AP6</f>
        <v>1332.7688787185355</v>
      </c>
      <c r="AR6" s="12" t="s">
        <v>100</v>
      </c>
      <c r="AS6" s="12" t="s">
        <v>100</v>
      </c>
      <c r="AT6" s="17">
        <v>45657</v>
      </c>
      <c r="AU6" s="17">
        <v>44927</v>
      </c>
      <c r="AV6" s="12">
        <v>0</v>
      </c>
      <c r="AW6" s="17">
        <v>45078</v>
      </c>
      <c r="AX6" s="12" t="b">
        <v>0</v>
      </c>
      <c r="AY6" s="12" t="s">
        <v>100</v>
      </c>
      <c r="AZ6" s="12" t="s">
        <v>100</v>
      </c>
      <c r="BA6" s="19">
        <v>1333</v>
      </c>
      <c r="BB6" s="19">
        <v>136</v>
      </c>
      <c r="BC6" s="12" t="s">
        <v>100</v>
      </c>
      <c r="BD6" s="12" t="b">
        <v>0</v>
      </c>
      <c r="BE6" s="12" t="s">
        <v>100</v>
      </c>
      <c r="BF6" s="12">
        <v>4074440</v>
      </c>
      <c r="BG6" s="12" t="s">
        <v>100</v>
      </c>
      <c r="BH6" s="12" t="s">
        <v>100</v>
      </c>
      <c r="BI6" s="12" t="s">
        <v>100</v>
      </c>
      <c r="BJ6" s="12" t="b">
        <v>0</v>
      </c>
      <c r="BK6" s="12" t="s">
        <v>100</v>
      </c>
      <c r="BL6" s="12" t="s">
        <v>100</v>
      </c>
      <c r="BM6" s="12">
        <v>3090</v>
      </c>
      <c r="BN6" s="12">
        <v>30905</v>
      </c>
      <c r="BO6" s="12" t="s">
        <v>100</v>
      </c>
      <c r="BP6" s="12">
        <v>99</v>
      </c>
      <c r="BQ6" s="12">
        <v>97</v>
      </c>
      <c r="BR6" s="12" t="s">
        <v>144</v>
      </c>
      <c r="BS6" s="12" t="s">
        <v>100</v>
      </c>
      <c r="BT6" s="12" t="s">
        <v>100</v>
      </c>
      <c r="BU6" s="12" t="s">
        <v>100</v>
      </c>
      <c r="BV6" s="12" t="s">
        <v>145</v>
      </c>
      <c r="BW6" s="12" t="s">
        <v>100</v>
      </c>
      <c r="BX6" s="12">
        <v>140180980</v>
      </c>
      <c r="BY6" s="12" t="b">
        <v>0</v>
      </c>
      <c r="BZ6" s="12" t="s">
        <v>100</v>
      </c>
      <c r="CA6" s="12">
        <v>3057756</v>
      </c>
      <c r="CB6" s="12">
        <v>2500</v>
      </c>
      <c r="CC6" s="12" t="s">
        <v>146</v>
      </c>
      <c r="CD6" s="12" t="s">
        <v>100</v>
      </c>
      <c r="CE6" s="12">
        <v>203722</v>
      </c>
      <c r="CF6" s="12" t="s">
        <v>100</v>
      </c>
      <c r="CG6" s="12">
        <v>10</v>
      </c>
      <c r="CH6" s="12">
        <v>100</v>
      </c>
      <c r="CI6" s="12" t="s">
        <v>100</v>
      </c>
      <c r="CJ6" s="12">
        <v>1</v>
      </c>
      <c r="CK6" s="20"/>
      <c r="CL6" s="16"/>
      <c r="CM6" s="20"/>
      <c r="CN6" s="20"/>
      <c r="CO6"/>
    </row>
    <row r="7" spans="1:93" ht="30" customHeight="1" x14ac:dyDescent="0.25">
      <c r="A7" s="9">
        <v>6</v>
      </c>
      <c r="B7" s="9">
        <v>114</v>
      </c>
      <c r="C7" s="10" t="s">
        <v>147</v>
      </c>
      <c r="D7" s="12" t="s">
        <v>148</v>
      </c>
      <c r="E7" s="11" t="s">
        <v>149</v>
      </c>
      <c r="F7" s="11" t="s">
        <v>150</v>
      </c>
      <c r="G7" s="12" t="s">
        <v>151</v>
      </c>
      <c r="H7" s="12" t="s">
        <v>152</v>
      </c>
      <c r="I7" s="11" t="s">
        <v>153</v>
      </c>
      <c r="J7" s="37">
        <v>864</v>
      </c>
      <c r="K7" s="35">
        <f t="shared" si="0"/>
        <v>104.16666666666667</v>
      </c>
      <c r="L7" s="14">
        <v>90000</v>
      </c>
      <c r="M7" s="15">
        <f t="shared" si="1"/>
        <v>90000</v>
      </c>
      <c r="N7" s="15">
        <v>552096</v>
      </c>
      <c r="O7" s="15">
        <f t="shared" si="2"/>
        <v>90000</v>
      </c>
      <c r="P7" s="35">
        <f t="shared" si="3"/>
        <v>104.16666666666667</v>
      </c>
      <c r="Q7" s="14">
        <f t="shared" si="4"/>
        <v>3571756</v>
      </c>
      <c r="R7" s="16">
        <v>0</v>
      </c>
      <c r="S7" s="15">
        <v>0</v>
      </c>
      <c r="T7" s="14"/>
      <c r="U7" s="12"/>
      <c r="V7" s="12"/>
      <c r="W7" s="12" t="s">
        <v>154</v>
      </c>
      <c r="X7" s="12" t="s">
        <v>100</v>
      </c>
      <c r="Y7" s="12" t="s">
        <v>100</v>
      </c>
      <c r="Z7" s="12" t="s">
        <v>100</v>
      </c>
      <c r="AA7" s="12" t="s">
        <v>100</v>
      </c>
      <c r="AB7" s="17">
        <v>44136</v>
      </c>
      <c r="AC7" s="12" t="s">
        <v>100</v>
      </c>
      <c r="AD7" s="12" t="s">
        <v>100</v>
      </c>
      <c r="AE7" s="12" t="s">
        <v>100</v>
      </c>
      <c r="AF7" s="12" t="s">
        <v>100</v>
      </c>
      <c r="AG7" s="12" t="s">
        <v>100</v>
      </c>
      <c r="AH7" s="12" t="s">
        <v>100</v>
      </c>
      <c r="AI7" s="12" t="s">
        <v>100</v>
      </c>
      <c r="AJ7" s="12">
        <v>0</v>
      </c>
      <c r="AK7" s="12" t="s">
        <v>155</v>
      </c>
      <c r="AL7" s="12" t="s">
        <v>100</v>
      </c>
      <c r="AM7" s="12" t="b">
        <v>0</v>
      </c>
      <c r="AN7" s="12" t="s">
        <v>102</v>
      </c>
      <c r="AO7" s="12" t="b">
        <v>0</v>
      </c>
      <c r="AP7" s="13">
        <v>0</v>
      </c>
      <c r="AQ7" s="14">
        <v>0</v>
      </c>
      <c r="AR7" s="12" t="s">
        <v>100</v>
      </c>
      <c r="AS7" s="12" t="s">
        <v>100</v>
      </c>
      <c r="AT7" s="17">
        <v>44256</v>
      </c>
      <c r="AU7" s="17">
        <v>43831</v>
      </c>
      <c r="AV7" s="12">
        <v>25000</v>
      </c>
      <c r="AW7" s="17">
        <v>43952</v>
      </c>
      <c r="AX7" s="12" t="b">
        <v>0</v>
      </c>
      <c r="AY7" s="12" t="s">
        <v>100</v>
      </c>
      <c r="AZ7" s="12" t="s">
        <v>100</v>
      </c>
      <c r="BA7" s="19" t="s">
        <v>100</v>
      </c>
      <c r="BB7" s="19">
        <v>104</v>
      </c>
      <c r="BC7" s="12" t="s">
        <v>100</v>
      </c>
      <c r="BD7" s="12" t="b">
        <v>0</v>
      </c>
      <c r="BE7" s="12" t="s">
        <v>100</v>
      </c>
      <c r="BF7" s="12" t="s">
        <v>100</v>
      </c>
      <c r="BG7" s="12" t="s">
        <v>100</v>
      </c>
      <c r="BH7" s="12" t="s">
        <v>100</v>
      </c>
      <c r="BI7" s="12">
        <v>75000</v>
      </c>
      <c r="BJ7" s="12" t="b">
        <v>0</v>
      </c>
      <c r="BK7" s="12" t="s">
        <v>100</v>
      </c>
      <c r="BL7" s="12" t="s">
        <v>100</v>
      </c>
      <c r="BM7" s="12" t="s">
        <v>100</v>
      </c>
      <c r="BN7" s="12" t="s">
        <v>100</v>
      </c>
      <c r="BO7" s="12" t="s">
        <v>100</v>
      </c>
      <c r="BP7" s="12" t="s">
        <v>100</v>
      </c>
      <c r="BQ7" s="12" t="s">
        <v>100</v>
      </c>
      <c r="BR7" s="12" t="s">
        <v>156</v>
      </c>
      <c r="BS7" s="12" t="s">
        <v>100</v>
      </c>
      <c r="BT7" s="12" t="s">
        <v>100</v>
      </c>
      <c r="BU7" s="12">
        <v>5402</v>
      </c>
      <c r="BV7" s="12" t="s">
        <v>157</v>
      </c>
      <c r="BW7" s="12" t="s">
        <v>100</v>
      </c>
      <c r="BX7" s="12" t="s">
        <v>100</v>
      </c>
      <c r="BY7" s="12" t="b">
        <v>0</v>
      </c>
      <c r="BZ7" s="12" t="s">
        <v>100</v>
      </c>
      <c r="CA7" s="12">
        <v>0</v>
      </c>
      <c r="CB7" s="12">
        <v>0</v>
      </c>
      <c r="CC7" s="12" t="s">
        <v>158</v>
      </c>
      <c r="CD7" s="12" t="s">
        <v>100</v>
      </c>
      <c r="CE7" s="12" t="s">
        <v>100</v>
      </c>
      <c r="CF7" s="12" t="s">
        <v>100</v>
      </c>
      <c r="CG7" s="12" t="s">
        <v>100</v>
      </c>
      <c r="CH7" s="12" t="s">
        <v>100</v>
      </c>
      <c r="CI7" s="12" t="s">
        <v>100</v>
      </c>
      <c r="CJ7" s="12">
        <v>1</v>
      </c>
      <c r="CK7" s="20"/>
      <c r="CL7" s="16"/>
      <c r="CM7" s="20"/>
      <c r="CN7" s="20"/>
      <c r="CO7" t="s">
        <v>159</v>
      </c>
    </row>
    <row r="8" spans="1:93" ht="30" customHeight="1" x14ac:dyDescent="0.25">
      <c r="A8" s="9">
        <v>7</v>
      </c>
      <c r="B8" s="9">
        <v>115</v>
      </c>
      <c r="C8" s="10" t="s">
        <v>160</v>
      </c>
      <c r="D8" s="12" t="s">
        <v>161</v>
      </c>
      <c r="E8" s="11" t="s">
        <v>149</v>
      </c>
      <c r="F8" s="11" t="s">
        <v>150</v>
      </c>
      <c r="G8" s="12" t="s">
        <v>151</v>
      </c>
      <c r="H8" s="12" t="s">
        <v>152</v>
      </c>
      <c r="I8" s="11" t="s">
        <v>153</v>
      </c>
      <c r="J8" s="37">
        <v>1662</v>
      </c>
      <c r="K8" s="35">
        <f t="shared" si="0"/>
        <v>120.33694344163658</v>
      </c>
      <c r="L8" s="14">
        <v>200000</v>
      </c>
      <c r="M8" s="15">
        <f t="shared" si="1"/>
        <v>200000</v>
      </c>
      <c r="N8" s="15">
        <v>1062018</v>
      </c>
      <c r="O8" s="15">
        <f t="shared" si="2"/>
        <v>200000</v>
      </c>
      <c r="P8" s="35">
        <f t="shared" si="3"/>
        <v>120.33694344163658</v>
      </c>
      <c r="Q8" s="14">
        <f t="shared" si="4"/>
        <v>3771756</v>
      </c>
      <c r="R8" s="16">
        <v>0</v>
      </c>
      <c r="S8" s="15">
        <v>0</v>
      </c>
      <c r="T8" s="14"/>
      <c r="U8" s="12"/>
      <c r="V8" s="12"/>
      <c r="W8" s="12" t="s">
        <v>154</v>
      </c>
      <c r="X8" s="12" t="s">
        <v>100</v>
      </c>
      <c r="Y8" s="12" t="s">
        <v>100</v>
      </c>
      <c r="Z8" s="12" t="s">
        <v>100</v>
      </c>
      <c r="AA8" s="12" t="s">
        <v>100</v>
      </c>
      <c r="AB8" s="17">
        <v>44136</v>
      </c>
      <c r="AC8" s="12" t="s">
        <v>100</v>
      </c>
      <c r="AD8" s="12" t="s">
        <v>100</v>
      </c>
      <c r="AE8" s="12" t="s">
        <v>100</v>
      </c>
      <c r="AF8" s="12" t="s">
        <v>100</v>
      </c>
      <c r="AG8" s="12" t="s">
        <v>100</v>
      </c>
      <c r="AH8" s="12" t="s">
        <v>100</v>
      </c>
      <c r="AI8" s="12" t="s">
        <v>100</v>
      </c>
      <c r="AJ8" s="12">
        <v>0</v>
      </c>
      <c r="AK8" s="12" t="s">
        <v>155</v>
      </c>
      <c r="AL8" s="12" t="s">
        <v>100</v>
      </c>
      <c r="AM8" s="12" t="b">
        <v>0</v>
      </c>
      <c r="AN8" s="12" t="s">
        <v>102</v>
      </c>
      <c r="AO8" s="12" t="b">
        <v>0</v>
      </c>
      <c r="AP8" s="13">
        <v>0</v>
      </c>
      <c r="AQ8" s="14">
        <v>0</v>
      </c>
      <c r="AR8" s="12" t="s">
        <v>100</v>
      </c>
      <c r="AS8" s="12" t="s">
        <v>100</v>
      </c>
      <c r="AT8" s="17">
        <v>44256</v>
      </c>
      <c r="AU8" s="17">
        <v>43831</v>
      </c>
      <c r="AV8" s="12">
        <v>25000</v>
      </c>
      <c r="AW8" s="17">
        <v>43952</v>
      </c>
      <c r="AX8" s="12" t="b">
        <v>0</v>
      </c>
      <c r="AY8" s="12" t="s">
        <v>100</v>
      </c>
      <c r="AZ8" s="12" t="s">
        <v>100</v>
      </c>
      <c r="BA8" s="19" t="s">
        <v>100</v>
      </c>
      <c r="BB8" s="19">
        <v>120</v>
      </c>
      <c r="BC8" s="12" t="s">
        <v>100</v>
      </c>
      <c r="BD8" s="12" t="b">
        <v>0</v>
      </c>
      <c r="BE8" s="12" t="s">
        <v>100</v>
      </c>
      <c r="BF8" s="12" t="s">
        <v>100</v>
      </c>
      <c r="BG8" s="12" t="s">
        <v>100</v>
      </c>
      <c r="BH8" s="12" t="s">
        <v>100</v>
      </c>
      <c r="BI8" s="12">
        <v>175000</v>
      </c>
      <c r="BJ8" s="12" t="b">
        <v>0</v>
      </c>
      <c r="BK8" s="12" t="s">
        <v>100</v>
      </c>
      <c r="BL8" s="12" t="s">
        <v>100</v>
      </c>
      <c r="BM8" s="12" t="s">
        <v>100</v>
      </c>
      <c r="BN8" s="12" t="s">
        <v>100</v>
      </c>
      <c r="BO8" s="12" t="s">
        <v>100</v>
      </c>
      <c r="BP8" s="12" t="s">
        <v>100</v>
      </c>
      <c r="BQ8" s="12" t="s">
        <v>100</v>
      </c>
      <c r="BR8" s="12" t="s">
        <v>156</v>
      </c>
      <c r="BS8" s="12" t="s">
        <v>100</v>
      </c>
      <c r="BT8" s="12" t="s">
        <v>100</v>
      </c>
      <c r="BU8" s="12">
        <v>10385</v>
      </c>
      <c r="BV8" s="12" t="s">
        <v>162</v>
      </c>
      <c r="BW8" s="12" t="s">
        <v>100</v>
      </c>
      <c r="BX8" s="12" t="s">
        <v>100</v>
      </c>
      <c r="BY8" s="12" t="b">
        <v>0</v>
      </c>
      <c r="BZ8" s="12" t="s">
        <v>100</v>
      </c>
      <c r="CA8" s="12">
        <v>0</v>
      </c>
      <c r="CB8" s="12">
        <v>0</v>
      </c>
      <c r="CC8" s="12" t="s">
        <v>158</v>
      </c>
      <c r="CD8" s="12" t="s">
        <v>100</v>
      </c>
      <c r="CE8" s="12" t="s">
        <v>100</v>
      </c>
      <c r="CF8" s="12" t="s">
        <v>100</v>
      </c>
      <c r="CG8" s="12" t="s">
        <v>100</v>
      </c>
      <c r="CH8" s="12" t="s">
        <v>100</v>
      </c>
      <c r="CI8" s="12" t="s">
        <v>100</v>
      </c>
      <c r="CJ8" s="12">
        <v>1</v>
      </c>
      <c r="CK8" s="20"/>
      <c r="CL8" s="16"/>
      <c r="CM8" s="20"/>
      <c r="CN8" s="20"/>
      <c r="CO8" t="s">
        <v>163</v>
      </c>
    </row>
    <row r="9" spans="1:93" ht="30" customHeight="1" x14ac:dyDescent="0.25">
      <c r="A9" s="9">
        <v>8</v>
      </c>
      <c r="B9" s="9">
        <v>116</v>
      </c>
      <c r="C9" s="10" t="s">
        <v>164</v>
      </c>
      <c r="D9" s="12" t="s">
        <v>165</v>
      </c>
      <c r="E9" s="11" t="s">
        <v>149</v>
      </c>
      <c r="F9" s="11" t="s">
        <v>150</v>
      </c>
      <c r="G9" s="12" t="s">
        <v>151</v>
      </c>
      <c r="H9" s="12" t="s">
        <v>152</v>
      </c>
      <c r="I9" s="11" t="s">
        <v>98</v>
      </c>
      <c r="J9" s="37">
        <v>2042</v>
      </c>
      <c r="K9" s="35">
        <f t="shared" si="0"/>
        <v>122.42899118511264</v>
      </c>
      <c r="L9" s="14">
        <v>250000</v>
      </c>
      <c r="M9" s="15">
        <f t="shared" si="1"/>
        <v>250000</v>
      </c>
      <c r="N9" s="15">
        <v>1304838</v>
      </c>
      <c r="O9" s="15">
        <f t="shared" si="2"/>
        <v>250000</v>
      </c>
      <c r="P9" s="35">
        <f t="shared" si="3"/>
        <v>122.42899118511264</v>
      </c>
      <c r="Q9" s="14">
        <f t="shared" si="4"/>
        <v>4021756</v>
      </c>
      <c r="R9" s="16">
        <v>0</v>
      </c>
      <c r="S9" s="15">
        <v>0</v>
      </c>
      <c r="T9" s="14"/>
      <c r="U9" s="12"/>
      <c r="V9" s="12"/>
      <c r="W9" s="12" t="s">
        <v>154</v>
      </c>
      <c r="X9" s="12" t="s">
        <v>100</v>
      </c>
      <c r="Y9" s="12" t="s">
        <v>100</v>
      </c>
      <c r="Z9" s="12" t="s">
        <v>100</v>
      </c>
      <c r="AA9" s="12" t="s">
        <v>100</v>
      </c>
      <c r="AB9" s="17">
        <v>44136</v>
      </c>
      <c r="AC9" s="12" t="s">
        <v>100</v>
      </c>
      <c r="AD9" s="12" t="s">
        <v>100</v>
      </c>
      <c r="AE9" s="12" t="s">
        <v>100</v>
      </c>
      <c r="AF9" s="12" t="s">
        <v>100</v>
      </c>
      <c r="AG9" s="12" t="s">
        <v>100</v>
      </c>
      <c r="AH9" s="12" t="s">
        <v>100</v>
      </c>
      <c r="AI9" s="12" t="s">
        <v>100</v>
      </c>
      <c r="AJ9" s="12">
        <v>0</v>
      </c>
      <c r="AK9" s="12" t="s">
        <v>155</v>
      </c>
      <c r="AL9" s="12" t="s">
        <v>100</v>
      </c>
      <c r="AM9" s="12" t="b">
        <v>0</v>
      </c>
      <c r="AN9" s="12" t="s">
        <v>102</v>
      </c>
      <c r="AO9" s="12" t="b">
        <v>0</v>
      </c>
      <c r="AP9" s="13">
        <v>0</v>
      </c>
      <c r="AQ9" s="14">
        <v>0</v>
      </c>
      <c r="AR9" s="12" t="s">
        <v>100</v>
      </c>
      <c r="AS9" s="12" t="s">
        <v>100</v>
      </c>
      <c r="AT9" s="17">
        <v>44256</v>
      </c>
      <c r="AU9" s="17">
        <v>43831</v>
      </c>
      <c r="AV9" s="12">
        <v>25000</v>
      </c>
      <c r="AW9" s="17">
        <v>43952</v>
      </c>
      <c r="AX9" s="12" t="b">
        <v>0</v>
      </c>
      <c r="AY9" s="12" t="s">
        <v>100</v>
      </c>
      <c r="AZ9" s="12" t="s">
        <v>100</v>
      </c>
      <c r="BA9" s="19" t="s">
        <v>100</v>
      </c>
      <c r="BB9" s="19">
        <v>122</v>
      </c>
      <c r="BC9" s="12" t="s">
        <v>100</v>
      </c>
      <c r="BD9" s="12" t="b">
        <v>0</v>
      </c>
      <c r="BE9" s="12" t="s">
        <v>100</v>
      </c>
      <c r="BF9" s="12" t="s">
        <v>100</v>
      </c>
      <c r="BG9" s="12" t="s">
        <v>100</v>
      </c>
      <c r="BH9" s="12" t="s">
        <v>100</v>
      </c>
      <c r="BI9" s="12">
        <v>225000</v>
      </c>
      <c r="BJ9" s="12" t="b">
        <v>0</v>
      </c>
      <c r="BK9" s="12" t="s">
        <v>100</v>
      </c>
      <c r="BL9" s="12" t="s">
        <v>100</v>
      </c>
      <c r="BM9" s="12" t="s">
        <v>100</v>
      </c>
      <c r="BN9" s="12" t="s">
        <v>100</v>
      </c>
      <c r="BO9" s="12" t="s">
        <v>100</v>
      </c>
      <c r="BP9" s="12" t="s">
        <v>100</v>
      </c>
      <c r="BQ9" s="12" t="s">
        <v>100</v>
      </c>
      <c r="BR9" s="12" t="s">
        <v>156</v>
      </c>
      <c r="BS9" s="12" t="s">
        <v>100</v>
      </c>
      <c r="BT9" s="12" t="s">
        <v>100</v>
      </c>
      <c r="BU9" s="12">
        <v>12760</v>
      </c>
      <c r="BV9" s="12" t="s">
        <v>166</v>
      </c>
      <c r="BW9" s="12" t="s">
        <v>100</v>
      </c>
      <c r="BX9" s="12" t="s">
        <v>100</v>
      </c>
      <c r="BY9" s="12" t="b">
        <v>0</v>
      </c>
      <c r="BZ9" s="12" t="s">
        <v>100</v>
      </c>
      <c r="CA9" s="12">
        <v>0</v>
      </c>
      <c r="CB9" s="12">
        <v>0</v>
      </c>
      <c r="CC9" s="12" t="s">
        <v>158</v>
      </c>
      <c r="CD9" s="12" t="s">
        <v>100</v>
      </c>
      <c r="CE9" s="12" t="s">
        <v>100</v>
      </c>
      <c r="CF9" s="12" t="s">
        <v>100</v>
      </c>
      <c r="CG9" s="12" t="s">
        <v>100</v>
      </c>
      <c r="CH9" s="12" t="s">
        <v>100</v>
      </c>
      <c r="CI9" s="12" t="s">
        <v>100</v>
      </c>
      <c r="CJ9" s="12">
        <v>1</v>
      </c>
      <c r="CK9" s="20"/>
      <c r="CL9" s="16"/>
      <c r="CM9" s="20"/>
      <c r="CN9" s="20"/>
      <c r="CO9" s="21" t="s">
        <v>167</v>
      </c>
    </row>
    <row r="10" spans="1:93" ht="30" customHeight="1" x14ac:dyDescent="0.25">
      <c r="A10" s="9">
        <v>9</v>
      </c>
      <c r="B10" s="9">
        <v>117</v>
      </c>
      <c r="C10" s="10" t="s">
        <v>168</v>
      </c>
      <c r="D10" s="12" t="s">
        <v>169</v>
      </c>
      <c r="E10" s="11" t="s">
        <v>128</v>
      </c>
      <c r="F10" s="11" t="s">
        <v>120</v>
      </c>
      <c r="G10" s="12" t="s">
        <v>170</v>
      </c>
      <c r="H10" s="12" t="s">
        <v>171</v>
      </c>
      <c r="I10" s="11" t="s">
        <v>98</v>
      </c>
      <c r="J10" s="37">
        <v>596.5</v>
      </c>
      <c r="K10" s="35">
        <f t="shared" si="0"/>
        <v>214.96144174350377</v>
      </c>
      <c r="L10" s="14">
        <v>128224.5</v>
      </c>
      <c r="M10" s="15">
        <f t="shared" si="1"/>
        <v>93224.5</v>
      </c>
      <c r="N10" s="15">
        <v>72773</v>
      </c>
      <c r="O10" s="15">
        <f t="shared" si="2"/>
        <v>72773</v>
      </c>
      <c r="P10" s="35">
        <f t="shared" si="3"/>
        <v>122</v>
      </c>
      <c r="Q10" s="14">
        <f t="shared" si="4"/>
        <v>4094529</v>
      </c>
      <c r="R10" s="16">
        <v>35000</v>
      </c>
      <c r="S10" s="15">
        <v>0</v>
      </c>
      <c r="T10" s="14">
        <v>20451.5</v>
      </c>
      <c r="U10" s="12"/>
      <c r="V10" s="11" t="s">
        <v>172</v>
      </c>
      <c r="W10" s="12" t="s">
        <v>131</v>
      </c>
      <c r="X10" s="12" t="s">
        <v>100</v>
      </c>
      <c r="Y10" s="12" t="s">
        <v>100</v>
      </c>
      <c r="Z10" s="12" t="s">
        <v>100</v>
      </c>
      <c r="AA10" s="12" t="s">
        <v>173</v>
      </c>
      <c r="AB10" s="17">
        <v>43800</v>
      </c>
      <c r="AC10" s="12">
        <v>164</v>
      </c>
      <c r="AD10" s="12">
        <v>73.8</v>
      </c>
      <c r="AE10" s="12">
        <v>1193</v>
      </c>
      <c r="AF10" s="12">
        <v>596.5</v>
      </c>
      <c r="AG10" s="12" t="s">
        <v>100</v>
      </c>
      <c r="AH10" s="12" t="s">
        <v>100</v>
      </c>
      <c r="AI10" s="12" t="s">
        <v>100</v>
      </c>
      <c r="AJ10" s="12">
        <v>1</v>
      </c>
      <c r="AK10" s="12">
        <v>3213508401</v>
      </c>
      <c r="AL10" s="12" t="s">
        <v>100</v>
      </c>
      <c r="AM10" s="12" t="b">
        <v>1</v>
      </c>
      <c r="AN10" s="12" t="s">
        <v>132</v>
      </c>
      <c r="AO10" s="12" t="b">
        <v>1</v>
      </c>
      <c r="AP10" s="13">
        <v>90.2</v>
      </c>
      <c r="AQ10" s="14">
        <f t="shared" ref="AQ10:AQ18" si="5">M10/AP10</f>
        <v>1033.5310421286031</v>
      </c>
      <c r="AR10" s="12" t="s">
        <v>100</v>
      </c>
      <c r="AS10" s="12" t="s">
        <v>100</v>
      </c>
      <c r="AT10" s="17">
        <v>44104</v>
      </c>
      <c r="AU10" s="17">
        <v>42877</v>
      </c>
      <c r="AV10" s="12">
        <v>20451.5</v>
      </c>
      <c r="AW10" s="17">
        <v>43769</v>
      </c>
      <c r="AX10" s="12" t="b">
        <v>1</v>
      </c>
      <c r="AY10" s="12" t="s">
        <v>100</v>
      </c>
      <c r="AZ10" s="12" t="s">
        <v>100</v>
      </c>
      <c r="BA10" s="19">
        <v>1422</v>
      </c>
      <c r="BB10" s="19">
        <v>215</v>
      </c>
      <c r="BC10" s="12">
        <v>107773</v>
      </c>
      <c r="BD10" s="12" t="b">
        <v>1</v>
      </c>
      <c r="BE10" s="12" t="s">
        <v>100</v>
      </c>
      <c r="BF10" s="12" t="s">
        <v>100</v>
      </c>
      <c r="BG10" s="12" t="s">
        <v>100</v>
      </c>
      <c r="BH10" s="12" t="s">
        <v>112</v>
      </c>
      <c r="BI10" s="12" t="s">
        <v>100</v>
      </c>
      <c r="BJ10" s="12" t="b">
        <v>0</v>
      </c>
      <c r="BK10" s="12" t="s">
        <v>100</v>
      </c>
      <c r="BL10" s="12" t="s">
        <v>100</v>
      </c>
      <c r="BM10" s="12" t="s">
        <v>100</v>
      </c>
      <c r="BN10" s="12" t="s">
        <v>100</v>
      </c>
      <c r="BO10" s="12" t="s">
        <v>100</v>
      </c>
      <c r="BP10" s="12" t="s">
        <v>100</v>
      </c>
      <c r="BQ10" s="12" t="s">
        <v>100</v>
      </c>
      <c r="BR10" s="12" t="s">
        <v>100</v>
      </c>
      <c r="BS10" s="12" t="s">
        <v>100</v>
      </c>
      <c r="BT10" s="12" t="s">
        <v>100</v>
      </c>
      <c r="BU10" s="12" t="s">
        <v>100</v>
      </c>
      <c r="BV10" s="12" t="s">
        <v>174</v>
      </c>
      <c r="BW10" s="12" t="s">
        <v>100</v>
      </c>
      <c r="BX10" s="12" t="s">
        <v>100</v>
      </c>
      <c r="BY10" s="12" t="b">
        <v>0</v>
      </c>
      <c r="BZ10" s="12" t="s">
        <v>100</v>
      </c>
      <c r="CA10" s="12">
        <v>72773</v>
      </c>
      <c r="CB10" s="12" t="s">
        <v>100</v>
      </c>
      <c r="CC10" s="12" t="s">
        <v>100</v>
      </c>
      <c r="CD10" s="12" t="s">
        <v>100</v>
      </c>
      <c r="CE10" s="12" t="s">
        <v>100</v>
      </c>
      <c r="CF10" s="12" t="s">
        <v>100</v>
      </c>
      <c r="CG10" s="12" t="s">
        <v>100</v>
      </c>
      <c r="CH10" s="12" t="s">
        <v>100</v>
      </c>
      <c r="CI10" s="12">
        <v>404</v>
      </c>
      <c r="CJ10" s="12">
        <v>1</v>
      </c>
      <c r="CK10" s="20"/>
      <c r="CL10" s="16"/>
      <c r="CM10" s="20"/>
      <c r="CN10" s="20"/>
      <c r="CO10" s="12" t="s">
        <v>175</v>
      </c>
    </row>
    <row r="11" spans="1:93" ht="30" customHeight="1" x14ac:dyDescent="0.25">
      <c r="A11" s="9">
        <v>10</v>
      </c>
      <c r="B11" s="9">
        <v>118</v>
      </c>
      <c r="C11" s="10" t="s">
        <v>176</v>
      </c>
      <c r="D11" s="12" t="s">
        <v>169</v>
      </c>
      <c r="E11" s="11" t="s">
        <v>128</v>
      </c>
      <c r="F11" s="11" t="s">
        <v>120</v>
      </c>
      <c r="G11" s="12" t="s">
        <v>170</v>
      </c>
      <c r="H11" s="12" t="s">
        <v>171</v>
      </c>
      <c r="I11" s="11" t="s">
        <v>98</v>
      </c>
      <c r="J11" s="37">
        <v>605</v>
      </c>
      <c r="K11" s="35">
        <f t="shared" si="0"/>
        <v>214.97768595041322</v>
      </c>
      <c r="L11" s="14">
        <v>130061.5</v>
      </c>
      <c r="M11" s="15">
        <f t="shared" si="1"/>
        <v>95061.5</v>
      </c>
      <c r="N11" s="15">
        <v>73810</v>
      </c>
      <c r="O11" s="15">
        <f t="shared" si="2"/>
        <v>73810</v>
      </c>
      <c r="P11" s="35">
        <f t="shared" si="3"/>
        <v>122</v>
      </c>
      <c r="Q11" s="14">
        <f t="shared" si="4"/>
        <v>4168339</v>
      </c>
      <c r="R11" s="16">
        <v>35000</v>
      </c>
      <c r="S11" s="15">
        <v>0</v>
      </c>
      <c r="T11" s="14">
        <v>21251.5</v>
      </c>
      <c r="U11" s="12"/>
      <c r="V11" s="11" t="s">
        <v>172</v>
      </c>
      <c r="W11" s="12" t="s">
        <v>131</v>
      </c>
      <c r="X11" s="12" t="s">
        <v>100</v>
      </c>
      <c r="Y11" s="12" t="s">
        <v>100</v>
      </c>
      <c r="Z11" s="12" t="s">
        <v>100</v>
      </c>
      <c r="AA11" s="12" t="s">
        <v>173</v>
      </c>
      <c r="AB11" s="17">
        <v>43891</v>
      </c>
      <c r="AC11" s="12">
        <v>167</v>
      </c>
      <c r="AD11" s="12">
        <v>75.150000000000006</v>
      </c>
      <c r="AE11" s="12">
        <v>1210</v>
      </c>
      <c r="AF11" s="12">
        <v>605</v>
      </c>
      <c r="AG11" s="12" t="s">
        <v>100</v>
      </c>
      <c r="AH11" s="12" t="s">
        <v>100</v>
      </c>
      <c r="AI11" s="12" t="s">
        <v>100</v>
      </c>
      <c r="AJ11" s="12">
        <v>1</v>
      </c>
      <c r="AK11" s="12">
        <v>3213508401</v>
      </c>
      <c r="AL11" s="12" t="s">
        <v>100</v>
      </c>
      <c r="AM11" s="12" t="b">
        <v>0</v>
      </c>
      <c r="AN11" s="12" t="s">
        <v>132</v>
      </c>
      <c r="AO11" s="12" t="b">
        <v>0</v>
      </c>
      <c r="AP11" s="13">
        <v>91.85</v>
      </c>
      <c r="AQ11" s="14">
        <f t="shared" si="5"/>
        <v>1034.9646162221013</v>
      </c>
      <c r="AR11" s="12" t="s">
        <v>100</v>
      </c>
      <c r="AS11" s="12" t="s">
        <v>100</v>
      </c>
      <c r="AT11" s="17">
        <v>44104</v>
      </c>
      <c r="AU11" s="17">
        <v>42654</v>
      </c>
      <c r="AV11" s="12">
        <v>21251.5</v>
      </c>
      <c r="AW11" s="17" t="s">
        <v>100</v>
      </c>
      <c r="AX11" s="12" t="b">
        <v>0</v>
      </c>
      <c r="AY11" s="12" t="s">
        <v>100</v>
      </c>
      <c r="AZ11" s="12" t="s">
        <v>100</v>
      </c>
      <c r="BA11" s="19">
        <v>1416</v>
      </c>
      <c r="BB11" s="19">
        <v>215</v>
      </c>
      <c r="BC11" s="12">
        <v>108810</v>
      </c>
      <c r="BD11" s="12" t="b">
        <v>0</v>
      </c>
      <c r="BE11" s="12" t="s">
        <v>100</v>
      </c>
      <c r="BF11" s="12" t="s">
        <v>100</v>
      </c>
      <c r="BG11" s="12" t="s">
        <v>100</v>
      </c>
      <c r="BH11" s="12" t="s">
        <v>112</v>
      </c>
      <c r="BI11" s="12" t="s">
        <v>100</v>
      </c>
      <c r="BJ11" s="12" t="b">
        <v>0</v>
      </c>
      <c r="BK11" s="12" t="s">
        <v>100</v>
      </c>
      <c r="BL11" s="12" t="s">
        <v>100</v>
      </c>
      <c r="BM11" s="12" t="s">
        <v>100</v>
      </c>
      <c r="BN11" s="12" t="s">
        <v>100</v>
      </c>
      <c r="BO11" s="12" t="s">
        <v>100</v>
      </c>
      <c r="BP11" s="12" t="s">
        <v>100</v>
      </c>
      <c r="BQ11" s="12" t="s">
        <v>100</v>
      </c>
      <c r="BR11" s="12" t="s">
        <v>100</v>
      </c>
      <c r="BS11" s="12" t="s">
        <v>100</v>
      </c>
      <c r="BT11" s="12" t="s">
        <v>100</v>
      </c>
      <c r="BU11" s="12" t="s">
        <v>100</v>
      </c>
      <c r="BV11" s="12" t="s">
        <v>177</v>
      </c>
      <c r="BW11" s="12" t="s">
        <v>100</v>
      </c>
      <c r="BX11" s="12" t="s">
        <v>100</v>
      </c>
      <c r="BY11" s="12" t="b">
        <v>0</v>
      </c>
      <c r="BZ11" s="12" t="s">
        <v>100</v>
      </c>
      <c r="CA11" s="12">
        <v>73810</v>
      </c>
      <c r="CB11" s="12" t="s">
        <v>100</v>
      </c>
      <c r="CC11" s="12" t="s">
        <v>100</v>
      </c>
      <c r="CD11" s="12" t="s">
        <v>100</v>
      </c>
      <c r="CE11" s="12" t="s">
        <v>100</v>
      </c>
      <c r="CF11" s="12" t="s">
        <v>100</v>
      </c>
      <c r="CG11" s="12" t="s">
        <v>100</v>
      </c>
      <c r="CH11" s="12" t="s">
        <v>100</v>
      </c>
      <c r="CI11" s="12">
        <v>300</v>
      </c>
      <c r="CJ11" s="12">
        <v>1</v>
      </c>
      <c r="CK11" s="20"/>
      <c r="CL11" s="16"/>
      <c r="CM11" s="20"/>
      <c r="CN11" s="20"/>
      <c r="CO11" s="12" t="s">
        <v>175</v>
      </c>
    </row>
    <row r="12" spans="1:93" ht="30" customHeight="1" x14ac:dyDescent="0.25">
      <c r="A12" s="9">
        <v>11</v>
      </c>
      <c r="B12" s="9">
        <v>119</v>
      </c>
      <c r="C12" s="10" t="s">
        <v>178</v>
      </c>
      <c r="D12" s="12" t="s">
        <v>169</v>
      </c>
      <c r="E12" s="11" t="s">
        <v>128</v>
      </c>
      <c r="F12" s="11" t="s">
        <v>120</v>
      </c>
      <c r="G12" s="12" t="s">
        <v>170</v>
      </c>
      <c r="H12" s="12" t="s">
        <v>171</v>
      </c>
      <c r="I12" s="11" t="s">
        <v>98</v>
      </c>
      <c r="J12" s="37">
        <v>567</v>
      </c>
      <c r="K12" s="35">
        <f t="shared" si="0"/>
        <v>219.79805996472663</v>
      </c>
      <c r="L12" s="14">
        <v>124625.5</v>
      </c>
      <c r="M12" s="15">
        <f t="shared" si="1"/>
        <v>89625.5</v>
      </c>
      <c r="N12" s="15">
        <v>69174</v>
      </c>
      <c r="O12" s="15">
        <f t="shared" si="2"/>
        <v>69174</v>
      </c>
      <c r="P12" s="35">
        <f t="shared" si="3"/>
        <v>122</v>
      </c>
      <c r="Q12" s="14">
        <f t="shared" si="4"/>
        <v>4237513</v>
      </c>
      <c r="R12" s="16">
        <v>35000</v>
      </c>
      <c r="S12" s="15">
        <v>0</v>
      </c>
      <c r="T12" s="14">
        <v>20451.5</v>
      </c>
      <c r="U12" s="12"/>
      <c r="V12" s="11" t="s">
        <v>172</v>
      </c>
      <c r="W12" s="12" t="s">
        <v>131</v>
      </c>
      <c r="X12" s="12" t="s">
        <v>100</v>
      </c>
      <c r="Y12" s="12" t="s">
        <v>100</v>
      </c>
      <c r="Z12" s="12" t="s">
        <v>100</v>
      </c>
      <c r="AA12" s="12" t="s">
        <v>173</v>
      </c>
      <c r="AB12" s="17">
        <v>43800</v>
      </c>
      <c r="AC12" s="12">
        <v>156</v>
      </c>
      <c r="AD12" s="12">
        <v>70.2</v>
      </c>
      <c r="AE12" s="12">
        <v>1134</v>
      </c>
      <c r="AF12" s="12">
        <v>567</v>
      </c>
      <c r="AG12" s="12" t="s">
        <v>100</v>
      </c>
      <c r="AH12" s="12" t="s">
        <v>100</v>
      </c>
      <c r="AI12" s="12" t="s">
        <v>100</v>
      </c>
      <c r="AJ12" s="12">
        <v>1</v>
      </c>
      <c r="AK12" s="12">
        <v>3213508401</v>
      </c>
      <c r="AL12" s="12" t="s">
        <v>100</v>
      </c>
      <c r="AM12" s="12" t="b">
        <v>1</v>
      </c>
      <c r="AN12" s="12" t="s">
        <v>132</v>
      </c>
      <c r="AO12" s="12" t="b">
        <v>1</v>
      </c>
      <c r="AP12" s="13">
        <v>85.8</v>
      </c>
      <c r="AQ12" s="14">
        <f t="shared" si="5"/>
        <v>1044.5862470862471</v>
      </c>
      <c r="AR12" s="12"/>
      <c r="AS12" s="12" t="s">
        <v>100</v>
      </c>
      <c r="AT12" s="17">
        <v>44104</v>
      </c>
      <c r="AU12" s="17">
        <v>42977</v>
      </c>
      <c r="AV12" s="12">
        <v>20451.5</v>
      </c>
      <c r="AW12" s="17">
        <v>43769</v>
      </c>
      <c r="AX12" s="12" t="b">
        <v>1</v>
      </c>
      <c r="AY12" s="12" t="s">
        <v>100</v>
      </c>
      <c r="AZ12" s="12" t="s">
        <v>100</v>
      </c>
      <c r="BA12" s="19">
        <v>1453</v>
      </c>
      <c r="BB12" s="19">
        <v>220</v>
      </c>
      <c r="BC12" s="12">
        <v>104174</v>
      </c>
      <c r="BD12" s="12" t="b">
        <v>1</v>
      </c>
      <c r="BE12" s="12" t="s">
        <v>100</v>
      </c>
      <c r="BF12" s="12" t="s">
        <v>100</v>
      </c>
      <c r="BG12" s="12" t="s">
        <v>100</v>
      </c>
      <c r="BH12" s="12" t="s">
        <v>112</v>
      </c>
      <c r="BI12" s="12" t="s">
        <v>100</v>
      </c>
      <c r="BJ12" s="12" t="b">
        <v>0</v>
      </c>
      <c r="BK12" s="12" t="s">
        <v>100</v>
      </c>
      <c r="BL12" s="12" t="s">
        <v>100</v>
      </c>
      <c r="BM12" s="12" t="s">
        <v>100</v>
      </c>
      <c r="BN12" s="12" t="s">
        <v>100</v>
      </c>
      <c r="BO12" s="12" t="s">
        <v>100</v>
      </c>
      <c r="BP12" s="12" t="s">
        <v>100</v>
      </c>
      <c r="BQ12" s="12" t="s">
        <v>100</v>
      </c>
      <c r="BR12" s="12"/>
      <c r="BS12" s="12" t="s">
        <v>100</v>
      </c>
      <c r="BT12" s="12" t="s">
        <v>100</v>
      </c>
      <c r="BU12" s="12" t="s">
        <v>100</v>
      </c>
      <c r="BV12" s="12" t="s">
        <v>179</v>
      </c>
      <c r="BW12" s="12" t="s">
        <v>100</v>
      </c>
      <c r="BX12" s="12" t="s">
        <v>100</v>
      </c>
      <c r="BY12" s="12" t="b">
        <v>0</v>
      </c>
      <c r="BZ12" s="12" t="s">
        <v>100</v>
      </c>
      <c r="CA12" s="12">
        <v>69174</v>
      </c>
      <c r="CB12" s="12" t="s">
        <v>100</v>
      </c>
      <c r="CC12" s="12"/>
      <c r="CD12" s="12" t="s">
        <v>100</v>
      </c>
      <c r="CE12" s="12" t="s">
        <v>100</v>
      </c>
      <c r="CF12" s="12" t="s">
        <v>100</v>
      </c>
      <c r="CG12" s="12" t="s">
        <v>100</v>
      </c>
      <c r="CH12" s="12" t="s">
        <v>100</v>
      </c>
      <c r="CI12" s="12">
        <v>358</v>
      </c>
      <c r="CJ12" s="12">
        <v>1</v>
      </c>
      <c r="CK12" s="20"/>
      <c r="CL12" s="16"/>
      <c r="CM12" s="20"/>
      <c r="CN12" s="20"/>
      <c r="CO12" s="12" t="s">
        <v>175</v>
      </c>
    </row>
    <row r="13" spans="1:93" ht="30" customHeight="1" x14ac:dyDescent="0.25">
      <c r="A13" s="9">
        <v>12</v>
      </c>
      <c r="B13" s="9">
        <v>120</v>
      </c>
      <c r="C13" s="10" t="s">
        <v>180</v>
      </c>
      <c r="D13" s="12" t="s">
        <v>181</v>
      </c>
      <c r="E13" s="11" t="s">
        <v>94</v>
      </c>
      <c r="F13" s="11" t="s">
        <v>120</v>
      </c>
      <c r="G13" s="12" t="s">
        <v>108</v>
      </c>
      <c r="H13" s="12" t="s">
        <v>109</v>
      </c>
      <c r="I13" s="11" t="s">
        <v>98</v>
      </c>
      <c r="J13" s="37">
        <v>256.39999999999998</v>
      </c>
      <c r="K13" s="35">
        <f t="shared" si="0"/>
        <v>234.009360374415</v>
      </c>
      <c r="L13" s="14">
        <v>60000</v>
      </c>
      <c r="M13" s="15">
        <f t="shared" si="1"/>
        <v>60000</v>
      </c>
      <c r="N13" s="15">
        <v>31281</v>
      </c>
      <c r="O13" s="15">
        <f t="shared" si="2"/>
        <v>31281</v>
      </c>
      <c r="P13" s="35">
        <f t="shared" si="3"/>
        <v>122.00078003120126</v>
      </c>
      <c r="Q13" s="14">
        <f t="shared" si="4"/>
        <v>4268794</v>
      </c>
      <c r="R13" s="16">
        <v>0</v>
      </c>
      <c r="S13" s="15">
        <v>0</v>
      </c>
      <c r="T13" s="14">
        <v>28719</v>
      </c>
      <c r="U13" s="12"/>
      <c r="V13" s="11"/>
      <c r="W13" s="12" t="s">
        <v>110</v>
      </c>
      <c r="X13" s="12" t="s">
        <v>100</v>
      </c>
      <c r="Y13" s="12" t="s">
        <v>100</v>
      </c>
      <c r="Z13" s="12" t="s">
        <v>100</v>
      </c>
      <c r="AA13" s="12" t="s">
        <v>121</v>
      </c>
      <c r="AB13" s="17">
        <v>43891</v>
      </c>
      <c r="AC13" s="12">
        <v>192</v>
      </c>
      <c r="AD13" s="12">
        <v>153.6</v>
      </c>
      <c r="AE13" s="12">
        <v>1282</v>
      </c>
      <c r="AF13" s="12">
        <v>1025.5999999999999</v>
      </c>
      <c r="AG13" s="12" t="s">
        <v>100</v>
      </c>
      <c r="AH13" s="12" t="s">
        <v>100</v>
      </c>
      <c r="AI13" s="12" t="s">
        <v>100</v>
      </c>
      <c r="AJ13" s="12">
        <v>0</v>
      </c>
      <c r="AK13" s="12" t="s">
        <v>111</v>
      </c>
      <c r="AL13" s="12" t="s">
        <v>100</v>
      </c>
      <c r="AM13" s="12" t="b">
        <v>1</v>
      </c>
      <c r="AN13" s="12" t="s">
        <v>132</v>
      </c>
      <c r="AO13" s="12" t="b">
        <v>1</v>
      </c>
      <c r="AP13" s="13">
        <v>38.4</v>
      </c>
      <c r="AQ13" s="14">
        <f t="shared" si="5"/>
        <v>1562.5</v>
      </c>
      <c r="AR13" s="12" t="s">
        <v>100</v>
      </c>
      <c r="AS13" s="12" t="s">
        <v>100</v>
      </c>
      <c r="AT13" s="17">
        <v>44105</v>
      </c>
      <c r="AU13" s="17" t="s">
        <v>100</v>
      </c>
      <c r="AV13" s="12">
        <v>0</v>
      </c>
      <c r="AW13" s="17" t="s">
        <v>100</v>
      </c>
      <c r="AX13" s="12" t="b">
        <v>1</v>
      </c>
      <c r="AY13" s="12" t="s">
        <v>100</v>
      </c>
      <c r="AZ13" s="12" t="s">
        <v>100</v>
      </c>
      <c r="BA13" s="19">
        <v>1562</v>
      </c>
      <c r="BB13" s="19">
        <v>234</v>
      </c>
      <c r="BC13" s="12">
        <v>60000</v>
      </c>
      <c r="BD13" s="12" t="b">
        <v>1</v>
      </c>
      <c r="BE13" s="12" t="s">
        <v>100</v>
      </c>
      <c r="BF13" s="12" t="s">
        <v>100</v>
      </c>
      <c r="BG13" s="12" t="s">
        <v>100</v>
      </c>
      <c r="BH13" s="12" t="s">
        <v>112</v>
      </c>
      <c r="BI13" s="12" t="s">
        <v>100</v>
      </c>
      <c r="BJ13" s="12" t="b">
        <v>0</v>
      </c>
      <c r="BK13" s="12" t="s">
        <v>100</v>
      </c>
      <c r="BL13" s="12" t="s">
        <v>100</v>
      </c>
      <c r="BM13" s="12" t="s">
        <v>100</v>
      </c>
      <c r="BN13" s="12" t="s">
        <v>100</v>
      </c>
      <c r="BO13" s="12" t="s">
        <v>100</v>
      </c>
      <c r="BP13" s="12" t="s">
        <v>100</v>
      </c>
      <c r="BQ13" s="12" t="s">
        <v>100</v>
      </c>
      <c r="BR13" s="12" t="s">
        <v>100</v>
      </c>
      <c r="BS13" s="12" t="s">
        <v>100</v>
      </c>
      <c r="BT13" s="12" t="s">
        <v>100</v>
      </c>
      <c r="BU13" s="12" t="s">
        <v>100</v>
      </c>
      <c r="BV13" s="12" t="s">
        <v>114</v>
      </c>
      <c r="BW13" s="12" t="s">
        <v>100</v>
      </c>
      <c r="BX13" s="12" t="s">
        <v>100</v>
      </c>
      <c r="BY13" s="12" t="b">
        <v>0</v>
      </c>
      <c r="BZ13" s="12" t="s">
        <v>100</v>
      </c>
      <c r="CA13" s="12">
        <v>31281</v>
      </c>
      <c r="CB13" s="12">
        <v>0</v>
      </c>
      <c r="CC13" s="12" t="s">
        <v>182</v>
      </c>
      <c r="CD13" s="12" t="s">
        <v>100</v>
      </c>
      <c r="CE13" s="12" t="s">
        <v>100</v>
      </c>
      <c r="CF13" s="12" t="s">
        <v>116</v>
      </c>
      <c r="CG13" s="12" t="s">
        <v>100</v>
      </c>
      <c r="CH13" s="12" t="s">
        <v>100</v>
      </c>
      <c r="CI13" s="12">
        <v>105</v>
      </c>
      <c r="CJ13" s="12">
        <v>1</v>
      </c>
      <c r="CK13" s="20"/>
      <c r="CL13" s="16"/>
      <c r="CM13" s="20"/>
      <c r="CN13" s="20"/>
      <c r="CO13" s="12" t="s">
        <v>125</v>
      </c>
    </row>
    <row r="14" spans="1:93" ht="30" customHeight="1" x14ac:dyDescent="0.25">
      <c r="A14" s="9">
        <v>13</v>
      </c>
      <c r="B14" s="9">
        <v>121</v>
      </c>
      <c r="C14" s="10" t="s">
        <v>183</v>
      </c>
      <c r="D14" s="12" t="s">
        <v>169</v>
      </c>
      <c r="E14" s="11" t="s">
        <v>128</v>
      </c>
      <c r="F14" s="11" t="s">
        <v>120</v>
      </c>
      <c r="G14" s="12" t="s">
        <v>170</v>
      </c>
      <c r="H14" s="12" t="s">
        <v>171</v>
      </c>
      <c r="I14" s="11" t="s">
        <v>153</v>
      </c>
      <c r="J14" s="37">
        <v>411.5</v>
      </c>
      <c r="K14" s="35">
        <f t="shared" si="0"/>
        <v>242.9647630619684</v>
      </c>
      <c r="L14" s="14">
        <v>99980</v>
      </c>
      <c r="M14" s="15">
        <f t="shared" si="1"/>
        <v>64980</v>
      </c>
      <c r="N14" s="15">
        <v>50203</v>
      </c>
      <c r="O14" s="15">
        <f t="shared" si="2"/>
        <v>50203</v>
      </c>
      <c r="P14" s="35">
        <f t="shared" si="3"/>
        <v>122</v>
      </c>
      <c r="Q14" s="14">
        <f t="shared" si="4"/>
        <v>4318997</v>
      </c>
      <c r="R14" s="16">
        <v>35000</v>
      </c>
      <c r="S14" s="15">
        <v>0</v>
      </c>
      <c r="T14" s="14">
        <v>14777</v>
      </c>
      <c r="U14" s="12"/>
      <c r="V14" s="11" t="s">
        <v>172</v>
      </c>
      <c r="W14" s="12" t="s">
        <v>131</v>
      </c>
      <c r="X14" s="12" t="s">
        <v>100</v>
      </c>
      <c r="Y14" s="12" t="s">
        <v>100</v>
      </c>
      <c r="Z14" s="12" t="s">
        <v>100</v>
      </c>
      <c r="AA14" s="12" t="s">
        <v>173</v>
      </c>
      <c r="AB14" s="17">
        <v>43852</v>
      </c>
      <c r="AC14" s="12">
        <v>113</v>
      </c>
      <c r="AD14" s="12">
        <v>50.85</v>
      </c>
      <c r="AE14" s="12">
        <v>823</v>
      </c>
      <c r="AF14" s="12">
        <v>411.5</v>
      </c>
      <c r="AG14" s="12" t="s">
        <v>100</v>
      </c>
      <c r="AH14" s="12" t="s">
        <v>100</v>
      </c>
      <c r="AI14" s="12" t="s">
        <v>100</v>
      </c>
      <c r="AJ14" s="12">
        <v>0</v>
      </c>
      <c r="AK14" s="12">
        <v>3213508401</v>
      </c>
      <c r="AL14" s="12" t="s">
        <v>100</v>
      </c>
      <c r="AM14" s="12" t="b">
        <v>0</v>
      </c>
      <c r="AN14" s="12" t="s">
        <v>132</v>
      </c>
      <c r="AO14" s="12" t="b">
        <v>0</v>
      </c>
      <c r="AP14" s="13">
        <v>62.15</v>
      </c>
      <c r="AQ14" s="14">
        <f t="shared" si="5"/>
        <v>1045.534995977474</v>
      </c>
      <c r="AR14" s="12" t="s">
        <v>100</v>
      </c>
      <c r="AS14" s="12" t="s">
        <v>100</v>
      </c>
      <c r="AT14" s="17">
        <v>44034</v>
      </c>
      <c r="AU14" s="17">
        <v>43668</v>
      </c>
      <c r="AV14" s="12" t="s">
        <v>100</v>
      </c>
      <c r="AW14" s="17">
        <v>43852</v>
      </c>
      <c r="AX14" s="12" t="b">
        <v>0</v>
      </c>
      <c r="AY14" s="12" t="s">
        <v>100</v>
      </c>
      <c r="AZ14" s="12" t="s">
        <v>100</v>
      </c>
      <c r="BA14" s="19">
        <v>1609</v>
      </c>
      <c r="BB14" s="19">
        <v>243</v>
      </c>
      <c r="BC14" s="12">
        <v>99980</v>
      </c>
      <c r="BD14" s="12" t="b">
        <v>1</v>
      </c>
      <c r="BE14" s="12" t="s">
        <v>100</v>
      </c>
      <c r="BF14" s="12" t="s">
        <v>100</v>
      </c>
      <c r="BG14" s="12" t="s">
        <v>100</v>
      </c>
      <c r="BH14" s="12" t="s">
        <v>112</v>
      </c>
      <c r="BI14" s="12" t="s">
        <v>100</v>
      </c>
      <c r="BJ14" s="12" t="b">
        <v>0</v>
      </c>
      <c r="BK14" s="12" t="s">
        <v>100</v>
      </c>
      <c r="BL14" s="12" t="s">
        <v>100</v>
      </c>
      <c r="BM14" s="12" t="s">
        <v>100</v>
      </c>
      <c r="BN14" s="12" t="s">
        <v>100</v>
      </c>
      <c r="BO14" s="12" t="s">
        <v>100</v>
      </c>
      <c r="BP14" s="12" t="s">
        <v>100</v>
      </c>
      <c r="BQ14" s="12" t="s">
        <v>100</v>
      </c>
      <c r="BR14" s="12" t="s">
        <v>100</v>
      </c>
      <c r="BS14" s="12" t="s">
        <v>100</v>
      </c>
      <c r="BT14" s="12" t="s">
        <v>100</v>
      </c>
      <c r="BU14" s="12" t="s">
        <v>100</v>
      </c>
      <c r="BV14" s="12" t="s">
        <v>184</v>
      </c>
      <c r="BW14" s="12" t="s">
        <v>100</v>
      </c>
      <c r="BX14" s="12" t="s">
        <v>100</v>
      </c>
      <c r="BY14" s="12" t="b">
        <v>0</v>
      </c>
      <c r="BZ14" s="12" t="s">
        <v>100</v>
      </c>
      <c r="CA14" s="12">
        <v>50203</v>
      </c>
      <c r="CB14" s="12" t="s">
        <v>100</v>
      </c>
      <c r="CC14" s="12" t="s">
        <v>100</v>
      </c>
      <c r="CD14" s="12" t="s">
        <v>100</v>
      </c>
      <c r="CE14" s="12" t="s">
        <v>100</v>
      </c>
      <c r="CF14" s="12" t="s">
        <v>100</v>
      </c>
      <c r="CG14" s="12" t="s">
        <v>100</v>
      </c>
      <c r="CH14" s="12" t="s">
        <v>100</v>
      </c>
      <c r="CI14" s="12" t="s">
        <v>100</v>
      </c>
      <c r="CJ14" s="12">
        <v>1</v>
      </c>
      <c r="CK14" s="20"/>
      <c r="CL14" s="16"/>
      <c r="CM14" s="20"/>
      <c r="CN14" s="20"/>
      <c r="CO14" s="12" t="s">
        <v>175</v>
      </c>
    </row>
    <row r="15" spans="1:93" ht="30" customHeight="1" x14ac:dyDescent="0.25">
      <c r="A15" s="9">
        <v>14</v>
      </c>
      <c r="B15" s="9">
        <v>122</v>
      </c>
      <c r="C15" s="10" t="s">
        <v>185</v>
      </c>
      <c r="D15" s="12" t="s">
        <v>169</v>
      </c>
      <c r="E15" s="11" t="s">
        <v>128</v>
      </c>
      <c r="F15" s="11" t="s">
        <v>120</v>
      </c>
      <c r="G15" s="12" t="s">
        <v>170</v>
      </c>
      <c r="H15" s="12" t="s">
        <v>171</v>
      </c>
      <c r="I15" s="11" t="s">
        <v>98</v>
      </c>
      <c r="J15" s="37">
        <v>328.5</v>
      </c>
      <c r="K15" s="35">
        <f t="shared" si="0"/>
        <v>316.13850837138506</v>
      </c>
      <c r="L15" s="14">
        <v>103851.5</v>
      </c>
      <c r="M15" s="15">
        <f t="shared" si="1"/>
        <v>68851.5</v>
      </c>
      <c r="N15" s="15">
        <v>40077</v>
      </c>
      <c r="O15" s="15">
        <f t="shared" si="2"/>
        <v>40077</v>
      </c>
      <c r="P15" s="35">
        <f t="shared" si="3"/>
        <v>122</v>
      </c>
      <c r="Q15" s="14">
        <f t="shared" si="4"/>
        <v>4359074</v>
      </c>
      <c r="R15" s="16">
        <v>35000</v>
      </c>
      <c r="S15" s="15">
        <v>0</v>
      </c>
      <c r="T15" s="14">
        <v>28774.5</v>
      </c>
      <c r="U15" s="12"/>
      <c r="V15" s="11" t="s">
        <v>172</v>
      </c>
      <c r="W15" s="12" t="s">
        <v>131</v>
      </c>
      <c r="X15" s="12" t="s">
        <v>100</v>
      </c>
      <c r="Y15" s="12" t="s">
        <v>100</v>
      </c>
      <c r="Z15" s="12" t="s">
        <v>100</v>
      </c>
      <c r="AA15" s="12" t="s">
        <v>173</v>
      </c>
      <c r="AB15" s="17">
        <v>43891</v>
      </c>
      <c r="AC15" s="12">
        <v>90</v>
      </c>
      <c r="AD15" s="12">
        <v>40.5</v>
      </c>
      <c r="AE15" s="12">
        <v>657</v>
      </c>
      <c r="AF15" s="12">
        <v>328.5</v>
      </c>
      <c r="AG15" s="12" t="s">
        <v>100</v>
      </c>
      <c r="AH15" s="12" t="s">
        <v>100</v>
      </c>
      <c r="AI15" s="12" t="s">
        <v>100</v>
      </c>
      <c r="AJ15" s="12">
        <v>1</v>
      </c>
      <c r="AK15" s="12">
        <v>3213508401</v>
      </c>
      <c r="AL15" s="12" t="s">
        <v>100</v>
      </c>
      <c r="AM15" s="12" t="b">
        <v>0</v>
      </c>
      <c r="AN15" s="12" t="s">
        <v>132</v>
      </c>
      <c r="AO15" s="12" t="b">
        <v>1</v>
      </c>
      <c r="AP15" s="13">
        <v>49.5</v>
      </c>
      <c r="AQ15" s="14">
        <f t="shared" si="5"/>
        <v>1390.939393939394</v>
      </c>
      <c r="AR15" s="12" t="s">
        <v>100</v>
      </c>
      <c r="AS15" s="12" t="s">
        <v>100</v>
      </c>
      <c r="AT15" s="17">
        <v>44104</v>
      </c>
      <c r="AU15" s="17">
        <v>42654</v>
      </c>
      <c r="AV15" s="12">
        <v>23851.5</v>
      </c>
      <c r="AW15" s="17">
        <v>43830</v>
      </c>
      <c r="AX15" s="12" t="b">
        <v>0</v>
      </c>
      <c r="AY15" s="12" t="s">
        <v>100</v>
      </c>
      <c r="AZ15" s="12" t="s">
        <v>100</v>
      </c>
      <c r="BA15" s="19">
        <v>2098</v>
      </c>
      <c r="BB15" s="19">
        <v>316</v>
      </c>
      <c r="BC15" s="12">
        <v>80000</v>
      </c>
      <c r="BD15" s="12" t="b">
        <v>0</v>
      </c>
      <c r="BE15" s="12" t="s">
        <v>100</v>
      </c>
      <c r="BF15" s="12" t="s">
        <v>100</v>
      </c>
      <c r="BG15" s="12" t="s">
        <v>100</v>
      </c>
      <c r="BH15" s="12" t="s">
        <v>112</v>
      </c>
      <c r="BI15" s="12" t="s">
        <v>100</v>
      </c>
      <c r="BJ15" s="12" t="b">
        <v>0</v>
      </c>
      <c r="BK15" s="12" t="s">
        <v>100</v>
      </c>
      <c r="BL15" s="12" t="s">
        <v>100</v>
      </c>
      <c r="BM15" s="12" t="s">
        <v>100</v>
      </c>
      <c r="BN15" s="12" t="s">
        <v>100</v>
      </c>
      <c r="BO15" s="12" t="s">
        <v>100</v>
      </c>
      <c r="BP15" s="12" t="s">
        <v>100</v>
      </c>
      <c r="BQ15" s="12" t="s">
        <v>100</v>
      </c>
      <c r="BR15" s="12" t="s">
        <v>100</v>
      </c>
      <c r="BS15" s="12" t="s">
        <v>100</v>
      </c>
      <c r="BT15" s="12" t="s">
        <v>100</v>
      </c>
      <c r="BU15" s="12" t="s">
        <v>100</v>
      </c>
      <c r="BV15" s="12" t="s">
        <v>186</v>
      </c>
      <c r="BW15" s="12" t="s">
        <v>100</v>
      </c>
      <c r="BX15" s="12" t="s">
        <v>100</v>
      </c>
      <c r="BY15" s="12" t="b">
        <v>0</v>
      </c>
      <c r="BZ15" s="12" t="s">
        <v>100</v>
      </c>
      <c r="CA15" s="12">
        <v>40077</v>
      </c>
      <c r="CB15" s="12" t="s">
        <v>100</v>
      </c>
      <c r="CC15" s="12" t="s">
        <v>100</v>
      </c>
      <c r="CD15" s="12" t="s">
        <v>100</v>
      </c>
      <c r="CE15" s="12" t="s">
        <v>100</v>
      </c>
      <c r="CF15" s="12" t="s">
        <v>100</v>
      </c>
      <c r="CG15" s="12" t="s">
        <v>100</v>
      </c>
      <c r="CH15" s="12" t="s">
        <v>100</v>
      </c>
      <c r="CI15" s="12">
        <v>300</v>
      </c>
      <c r="CJ15" s="12">
        <v>1</v>
      </c>
      <c r="CK15" s="20"/>
      <c r="CL15" s="16"/>
      <c r="CM15" s="20"/>
      <c r="CN15" s="20"/>
      <c r="CO15" s="12" t="s">
        <v>175</v>
      </c>
    </row>
    <row r="16" spans="1:93" ht="30" customHeight="1" x14ac:dyDescent="0.25">
      <c r="A16" s="9">
        <v>15</v>
      </c>
      <c r="B16" s="9">
        <v>123</v>
      </c>
      <c r="C16" s="10" t="s">
        <v>187</v>
      </c>
      <c r="D16" s="11" t="s">
        <v>188</v>
      </c>
      <c r="E16" s="11" t="s">
        <v>189</v>
      </c>
      <c r="F16" s="11" t="s">
        <v>120</v>
      </c>
      <c r="G16" s="12" t="s">
        <v>190</v>
      </c>
      <c r="H16" s="12" t="s">
        <v>191</v>
      </c>
      <c r="I16" s="11" t="s">
        <v>153</v>
      </c>
      <c r="J16" s="37">
        <v>800</v>
      </c>
      <c r="K16" s="35">
        <f t="shared" si="0"/>
        <v>2130.1999999999998</v>
      </c>
      <c r="L16" s="14">
        <v>1704160</v>
      </c>
      <c r="M16" s="15">
        <f t="shared" si="1"/>
        <v>1704160</v>
      </c>
      <c r="N16" s="15">
        <v>97600</v>
      </c>
      <c r="O16" s="15">
        <f t="shared" si="2"/>
        <v>97600</v>
      </c>
      <c r="P16" s="35">
        <f t="shared" si="3"/>
        <v>122</v>
      </c>
      <c r="Q16" s="14">
        <f t="shared" si="4"/>
        <v>4456674</v>
      </c>
      <c r="R16" s="16">
        <v>0</v>
      </c>
      <c r="S16" s="15">
        <v>0</v>
      </c>
      <c r="T16" s="14">
        <v>1606560</v>
      </c>
      <c r="U16" s="11" t="s">
        <v>192</v>
      </c>
      <c r="V16" s="12"/>
      <c r="W16" s="12" t="s">
        <v>193</v>
      </c>
      <c r="X16" s="12" t="s">
        <v>100</v>
      </c>
      <c r="Y16" s="12" t="s">
        <v>100</v>
      </c>
      <c r="Z16" s="12" t="s">
        <v>100</v>
      </c>
      <c r="AA16" s="12" t="s">
        <v>194</v>
      </c>
      <c r="AB16" s="17">
        <v>44105</v>
      </c>
      <c r="AC16" s="12">
        <v>668</v>
      </c>
      <c r="AD16" s="12">
        <v>302</v>
      </c>
      <c r="AE16" s="12">
        <v>3416</v>
      </c>
      <c r="AF16" s="12">
        <v>2616</v>
      </c>
      <c r="AG16" s="12" t="s">
        <v>100</v>
      </c>
      <c r="AH16" s="12" t="s">
        <v>100</v>
      </c>
      <c r="AI16" s="12" t="s">
        <v>195</v>
      </c>
      <c r="AJ16" s="12">
        <v>0</v>
      </c>
      <c r="AK16" s="12" t="s">
        <v>196</v>
      </c>
      <c r="AL16" s="12" t="s">
        <v>100</v>
      </c>
      <c r="AM16" s="12" t="b">
        <v>0</v>
      </c>
      <c r="AN16" s="12" t="s">
        <v>143</v>
      </c>
      <c r="AO16" s="12" t="b">
        <v>1</v>
      </c>
      <c r="AP16" s="13">
        <v>366</v>
      </c>
      <c r="AQ16" s="14">
        <f t="shared" si="5"/>
        <v>4656.1748633879779</v>
      </c>
      <c r="AR16" s="12" t="s">
        <v>195</v>
      </c>
      <c r="AS16" s="12" t="s">
        <v>100</v>
      </c>
      <c r="AT16" s="17">
        <v>44287</v>
      </c>
      <c r="AU16" s="17">
        <v>43460</v>
      </c>
      <c r="AV16" s="12">
        <v>132930</v>
      </c>
      <c r="AW16" s="17">
        <v>43875</v>
      </c>
      <c r="AX16" s="12" t="b">
        <v>0</v>
      </c>
      <c r="AY16" s="12" t="s">
        <v>100</v>
      </c>
      <c r="AZ16" s="12" t="s">
        <v>100</v>
      </c>
      <c r="BA16" s="19">
        <v>4656</v>
      </c>
      <c r="BB16" s="19">
        <v>2130</v>
      </c>
      <c r="BC16" s="12">
        <v>1571230</v>
      </c>
      <c r="BD16" s="12" t="b">
        <v>0</v>
      </c>
      <c r="BE16" s="12" t="s">
        <v>100</v>
      </c>
      <c r="BF16" s="12" t="s">
        <v>100</v>
      </c>
      <c r="BG16" s="12" t="s">
        <v>100</v>
      </c>
      <c r="BH16" s="12" t="s">
        <v>112</v>
      </c>
      <c r="BI16" s="12" t="s">
        <v>100</v>
      </c>
      <c r="BJ16" s="12" t="b">
        <v>0</v>
      </c>
      <c r="BK16" s="12" t="s">
        <v>100</v>
      </c>
      <c r="BL16" s="12" t="s">
        <v>100</v>
      </c>
      <c r="BM16" s="12" t="s">
        <v>100</v>
      </c>
      <c r="BN16" s="12" t="s">
        <v>100</v>
      </c>
      <c r="BO16" s="12" t="s">
        <v>100</v>
      </c>
      <c r="BP16" s="12" t="s">
        <v>100</v>
      </c>
      <c r="BQ16" s="12" t="s">
        <v>100</v>
      </c>
      <c r="BR16" s="12" t="s">
        <v>195</v>
      </c>
      <c r="BS16" s="12" t="s">
        <v>100</v>
      </c>
      <c r="BT16" s="12" t="s">
        <v>100</v>
      </c>
      <c r="BU16" s="12" t="s">
        <v>100</v>
      </c>
      <c r="BV16" s="12" t="s">
        <v>197</v>
      </c>
      <c r="BW16" s="12" t="s">
        <v>100</v>
      </c>
      <c r="BX16" s="12" t="s">
        <v>100</v>
      </c>
      <c r="BY16" s="12" t="b">
        <v>0</v>
      </c>
      <c r="BZ16" s="12" t="s">
        <v>100</v>
      </c>
      <c r="CA16" s="12">
        <v>0</v>
      </c>
      <c r="CB16" s="12">
        <v>0</v>
      </c>
      <c r="CC16" s="12" t="s">
        <v>198</v>
      </c>
      <c r="CD16" s="12" t="s">
        <v>100</v>
      </c>
      <c r="CE16" s="12" t="s">
        <v>100</v>
      </c>
      <c r="CF16" s="12" t="s">
        <v>199</v>
      </c>
      <c r="CG16" s="12" t="s">
        <v>100</v>
      </c>
      <c r="CH16" s="12" t="s">
        <v>100</v>
      </c>
      <c r="CI16" s="12">
        <v>450</v>
      </c>
      <c r="CJ16" s="12">
        <v>1</v>
      </c>
      <c r="CK16" s="20"/>
      <c r="CL16" s="16"/>
      <c r="CM16" s="20"/>
      <c r="CN16" s="20"/>
      <c r="CO16" s="12" t="s">
        <v>200</v>
      </c>
    </row>
    <row r="17" spans="1:93" ht="30" customHeight="1" x14ac:dyDescent="0.25">
      <c r="A17" s="9">
        <v>16</v>
      </c>
      <c r="B17" s="9">
        <v>124</v>
      </c>
      <c r="C17" s="10" t="s">
        <v>201</v>
      </c>
      <c r="D17" s="12" t="s">
        <v>202</v>
      </c>
      <c r="E17" s="11" t="s">
        <v>203</v>
      </c>
      <c r="F17" s="11" t="s">
        <v>120</v>
      </c>
      <c r="G17" s="12" t="s">
        <v>204</v>
      </c>
      <c r="H17" s="12" t="s">
        <v>205</v>
      </c>
      <c r="I17" s="11" t="s">
        <v>98</v>
      </c>
      <c r="J17" s="37">
        <v>12.27</v>
      </c>
      <c r="K17" s="35">
        <f t="shared" si="0"/>
        <v>4074.9796251018747</v>
      </c>
      <c r="L17" s="14">
        <v>50000</v>
      </c>
      <c r="M17" s="15">
        <f t="shared" si="1"/>
        <v>48503</v>
      </c>
      <c r="N17" s="15">
        <v>1497</v>
      </c>
      <c r="O17" s="15">
        <f t="shared" si="2"/>
        <v>1497</v>
      </c>
      <c r="P17" s="35">
        <f t="shared" si="3"/>
        <v>122.00488997555013</v>
      </c>
      <c r="Q17" s="14">
        <f t="shared" si="4"/>
        <v>4458171</v>
      </c>
      <c r="R17" s="16">
        <v>0</v>
      </c>
      <c r="S17" s="15">
        <v>1497</v>
      </c>
      <c r="T17" s="14">
        <v>48503</v>
      </c>
      <c r="U17" s="12" t="s">
        <v>206</v>
      </c>
      <c r="V17" s="12"/>
      <c r="W17" s="12" t="s">
        <v>207</v>
      </c>
      <c r="X17" s="12" t="s">
        <v>100</v>
      </c>
      <c r="Y17" s="12" t="s">
        <v>100</v>
      </c>
      <c r="Z17" s="12" t="s">
        <v>100</v>
      </c>
      <c r="AA17" s="12" t="s">
        <v>208</v>
      </c>
      <c r="AB17" s="17">
        <v>43862</v>
      </c>
      <c r="AC17" s="12">
        <v>4.1580000000000004</v>
      </c>
      <c r="AD17" s="12">
        <v>1.21</v>
      </c>
      <c r="AE17" s="12">
        <v>25.04</v>
      </c>
      <c r="AF17" s="12">
        <v>12.77</v>
      </c>
      <c r="AG17" s="12" t="s">
        <v>100</v>
      </c>
      <c r="AH17" s="12" t="s">
        <v>100</v>
      </c>
      <c r="AI17" s="12" t="s">
        <v>195</v>
      </c>
      <c r="AJ17" s="12">
        <v>0</v>
      </c>
      <c r="AK17" s="12" t="s">
        <v>209</v>
      </c>
      <c r="AL17" s="12" t="s">
        <v>100</v>
      </c>
      <c r="AM17" s="12" t="b">
        <v>0</v>
      </c>
      <c r="AN17" s="12" t="s">
        <v>143</v>
      </c>
      <c r="AO17" s="12" t="b">
        <v>1</v>
      </c>
      <c r="AP17" s="13">
        <v>2.948</v>
      </c>
      <c r="AQ17" s="14">
        <f t="shared" si="5"/>
        <v>16452.849389416555</v>
      </c>
      <c r="AR17" s="12" t="s">
        <v>100</v>
      </c>
      <c r="AS17" s="12" t="s">
        <v>100</v>
      </c>
      <c r="AT17" s="17">
        <v>43921</v>
      </c>
      <c r="AU17" s="17">
        <v>43835</v>
      </c>
      <c r="AV17" s="12">
        <v>5000</v>
      </c>
      <c r="AW17" s="17">
        <v>43861</v>
      </c>
      <c r="AX17" s="12" t="b">
        <v>0</v>
      </c>
      <c r="AY17" s="12" t="s">
        <v>100</v>
      </c>
      <c r="AZ17" s="12" t="s">
        <v>100</v>
      </c>
      <c r="BA17" s="19" t="s">
        <v>100</v>
      </c>
      <c r="BB17" s="19" t="s">
        <v>100</v>
      </c>
      <c r="BC17" s="12">
        <v>45000</v>
      </c>
      <c r="BD17" s="12" t="b">
        <v>0</v>
      </c>
      <c r="BE17" s="12" t="s">
        <v>100</v>
      </c>
      <c r="BF17" s="12" t="s">
        <v>100</v>
      </c>
      <c r="BG17" s="12" t="s">
        <v>100</v>
      </c>
      <c r="BH17" s="12" t="s">
        <v>112</v>
      </c>
      <c r="BI17" s="12" t="s">
        <v>100</v>
      </c>
      <c r="BJ17" s="12" t="b">
        <v>0</v>
      </c>
      <c r="BK17" s="12" t="s">
        <v>100</v>
      </c>
      <c r="BL17" s="12" t="s">
        <v>100</v>
      </c>
      <c r="BM17" s="12" t="s">
        <v>100</v>
      </c>
      <c r="BN17" s="12" t="s">
        <v>100</v>
      </c>
      <c r="BO17" s="12" t="s">
        <v>100</v>
      </c>
      <c r="BP17" s="12" t="s">
        <v>100</v>
      </c>
      <c r="BQ17" s="12" t="s">
        <v>100</v>
      </c>
      <c r="BR17" s="12" t="s">
        <v>100</v>
      </c>
      <c r="BS17" s="12" t="s">
        <v>100</v>
      </c>
      <c r="BT17" s="12" t="s">
        <v>100</v>
      </c>
      <c r="BU17" s="12" t="s">
        <v>100</v>
      </c>
      <c r="BV17" s="12" t="s">
        <v>210</v>
      </c>
      <c r="BW17" s="12" t="s">
        <v>100</v>
      </c>
      <c r="BX17" s="12" t="s">
        <v>100</v>
      </c>
      <c r="BY17" s="12" t="b">
        <v>0</v>
      </c>
      <c r="BZ17" s="12" t="s">
        <v>100</v>
      </c>
      <c r="CA17" s="12">
        <v>1497</v>
      </c>
      <c r="CB17" s="12" t="s">
        <v>100</v>
      </c>
      <c r="CC17" s="12" t="s">
        <v>100</v>
      </c>
      <c r="CD17" s="12" t="s">
        <v>100</v>
      </c>
      <c r="CE17" s="12" t="s">
        <v>100</v>
      </c>
      <c r="CF17" s="12" t="s">
        <v>211</v>
      </c>
      <c r="CG17" s="12" t="s">
        <v>100</v>
      </c>
      <c r="CH17" s="12" t="s">
        <v>100</v>
      </c>
      <c r="CI17" s="12">
        <v>10</v>
      </c>
      <c r="CJ17" s="12">
        <v>1</v>
      </c>
      <c r="CK17" s="20"/>
      <c r="CL17" s="16"/>
      <c r="CM17" s="20"/>
      <c r="CN17" s="20"/>
      <c r="CO17" s="12" t="s">
        <v>212</v>
      </c>
    </row>
    <row r="18" spans="1:93" ht="30" customHeight="1" x14ac:dyDescent="0.25">
      <c r="A18" s="9">
        <v>17</v>
      </c>
      <c r="B18" s="9">
        <v>125</v>
      </c>
      <c r="C18" s="10" t="s">
        <v>213</v>
      </c>
      <c r="D18" s="12" t="s">
        <v>214</v>
      </c>
      <c r="E18" s="11" t="s">
        <v>215</v>
      </c>
      <c r="F18" s="11" t="s">
        <v>120</v>
      </c>
      <c r="G18" s="12" t="s">
        <v>204</v>
      </c>
      <c r="H18" s="12" t="s">
        <v>205</v>
      </c>
      <c r="I18" s="11" t="s">
        <v>98</v>
      </c>
      <c r="J18" s="37">
        <v>85.11</v>
      </c>
      <c r="K18" s="35">
        <f t="shared" si="0"/>
        <v>6458.0307836916927</v>
      </c>
      <c r="L18" s="14">
        <v>549643</v>
      </c>
      <c r="M18" s="15">
        <f t="shared" si="1"/>
        <v>549643</v>
      </c>
      <c r="N18" s="15">
        <v>10383</v>
      </c>
      <c r="O18" s="15">
        <f t="shared" si="2"/>
        <v>10383</v>
      </c>
      <c r="P18" s="35">
        <f t="shared" si="3"/>
        <v>121.99506520972859</v>
      </c>
      <c r="Q18" s="14">
        <f t="shared" si="4"/>
        <v>4468554</v>
      </c>
      <c r="R18" s="16">
        <v>0</v>
      </c>
      <c r="S18" s="15">
        <v>0</v>
      </c>
      <c r="T18" s="14">
        <v>539260</v>
      </c>
      <c r="U18" s="12"/>
      <c r="V18" s="12"/>
      <c r="W18" s="12" t="s">
        <v>207</v>
      </c>
      <c r="X18" s="12" t="s">
        <v>100</v>
      </c>
      <c r="Y18" s="12" t="s">
        <v>100</v>
      </c>
      <c r="Z18" s="12" t="s">
        <v>100</v>
      </c>
      <c r="AA18" s="12" t="s">
        <v>216</v>
      </c>
      <c r="AB18" s="17">
        <v>44105</v>
      </c>
      <c r="AC18" s="12">
        <v>35.5</v>
      </c>
      <c r="AD18" s="12">
        <v>12.81</v>
      </c>
      <c r="AE18" s="12">
        <v>224.76</v>
      </c>
      <c r="AF18" s="12">
        <v>139.65</v>
      </c>
      <c r="AG18" s="12" t="s">
        <v>100</v>
      </c>
      <c r="AH18" s="12" t="s">
        <v>100</v>
      </c>
      <c r="AI18" s="12" t="s">
        <v>100</v>
      </c>
      <c r="AJ18" s="12">
        <v>0</v>
      </c>
      <c r="AK18" s="12" t="s">
        <v>209</v>
      </c>
      <c r="AL18" s="12" t="s">
        <v>100</v>
      </c>
      <c r="AM18" s="12" t="b">
        <v>0</v>
      </c>
      <c r="AN18" s="12" t="s">
        <v>143</v>
      </c>
      <c r="AO18" s="12" t="b">
        <v>0</v>
      </c>
      <c r="AP18" s="13">
        <v>22.69</v>
      </c>
      <c r="AQ18" s="14">
        <f t="shared" si="5"/>
        <v>24224.019391802554</v>
      </c>
      <c r="AR18" s="12" t="s">
        <v>100</v>
      </c>
      <c r="AS18" s="12" t="s">
        <v>100</v>
      </c>
      <c r="AT18" s="17">
        <v>44270</v>
      </c>
      <c r="AU18" s="17">
        <v>43800</v>
      </c>
      <c r="AV18" s="12">
        <v>45425</v>
      </c>
      <c r="AW18" s="17">
        <v>43497</v>
      </c>
      <c r="AX18" s="12" t="b">
        <v>0</v>
      </c>
      <c r="AY18" s="12" t="s">
        <v>100</v>
      </c>
      <c r="AZ18" s="12" t="s">
        <v>100</v>
      </c>
      <c r="BA18" s="19" t="s">
        <v>100</v>
      </c>
      <c r="BB18" s="19" t="s">
        <v>100</v>
      </c>
      <c r="BC18" s="12">
        <v>504218</v>
      </c>
      <c r="BD18" s="12" t="b">
        <v>0</v>
      </c>
      <c r="BE18" s="12" t="s">
        <v>100</v>
      </c>
      <c r="BF18" s="12" t="s">
        <v>100</v>
      </c>
      <c r="BG18" s="12" t="s">
        <v>100</v>
      </c>
      <c r="BH18" s="12" t="s">
        <v>112</v>
      </c>
      <c r="BI18" s="12" t="s">
        <v>100</v>
      </c>
      <c r="BJ18" s="12" t="b">
        <v>0</v>
      </c>
      <c r="BK18" s="12" t="s">
        <v>100</v>
      </c>
      <c r="BL18" s="12" t="s">
        <v>100</v>
      </c>
      <c r="BM18" s="12" t="s">
        <v>100</v>
      </c>
      <c r="BN18" s="12" t="s">
        <v>100</v>
      </c>
      <c r="BO18" s="12" t="s">
        <v>100</v>
      </c>
      <c r="BP18" s="12" t="s">
        <v>100</v>
      </c>
      <c r="BQ18" s="12" t="s">
        <v>100</v>
      </c>
      <c r="BR18" s="12" t="s">
        <v>100</v>
      </c>
      <c r="BS18" s="12" t="s">
        <v>100</v>
      </c>
      <c r="BT18" s="12" t="s">
        <v>100</v>
      </c>
      <c r="BU18" s="12" t="s">
        <v>100</v>
      </c>
      <c r="BV18" s="12" t="s">
        <v>217</v>
      </c>
      <c r="BW18" s="12" t="s">
        <v>100</v>
      </c>
      <c r="BX18" s="12" t="s">
        <v>100</v>
      </c>
      <c r="BY18" s="12" t="b">
        <v>0</v>
      </c>
      <c r="BZ18" s="12" t="s">
        <v>100</v>
      </c>
      <c r="CA18" s="12">
        <v>10383</v>
      </c>
      <c r="CB18" s="12">
        <v>0</v>
      </c>
      <c r="CC18" s="12" t="s">
        <v>100</v>
      </c>
      <c r="CD18" s="12" t="s">
        <v>100</v>
      </c>
      <c r="CE18" s="12" t="s">
        <v>100</v>
      </c>
      <c r="CF18" s="12" t="s">
        <v>211</v>
      </c>
      <c r="CG18" s="12" t="s">
        <v>100</v>
      </c>
      <c r="CH18" s="12" t="s">
        <v>100</v>
      </c>
      <c r="CI18" s="12">
        <v>25</v>
      </c>
      <c r="CJ18" s="12">
        <v>1</v>
      </c>
      <c r="CK18" s="20"/>
      <c r="CL18" s="16"/>
      <c r="CM18" s="20"/>
      <c r="CN18" s="20"/>
      <c r="CO18" s="12" t="s">
        <v>218</v>
      </c>
    </row>
    <row r="19" spans="1:93" s="147" customFormat="1" ht="30" customHeight="1" x14ac:dyDescent="0.25">
      <c r="A19" s="135">
        <v>18</v>
      </c>
      <c r="B19" s="135">
        <v>126</v>
      </c>
      <c r="C19" s="136" t="s">
        <v>219</v>
      </c>
      <c r="D19" s="137" t="s">
        <v>220</v>
      </c>
      <c r="E19" s="138" t="s">
        <v>149</v>
      </c>
      <c r="F19" s="138" t="s">
        <v>150</v>
      </c>
      <c r="G19" s="137" t="s">
        <v>151</v>
      </c>
      <c r="H19" s="137" t="s">
        <v>152</v>
      </c>
      <c r="I19" s="138" t="s">
        <v>98</v>
      </c>
      <c r="J19" s="139">
        <v>4108</v>
      </c>
      <c r="K19" s="140">
        <f t="shared" si="0"/>
        <v>125.365141187926</v>
      </c>
      <c r="L19" s="141">
        <v>515000</v>
      </c>
      <c r="M19" s="142">
        <f t="shared" si="1"/>
        <v>515000</v>
      </c>
      <c r="N19" s="142">
        <v>2625012</v>
      </c>
      <c r="O19" s="142">
        <f t="shared" si="2"/>
        <v>515000</v>
      </c>
      <c r="P19" s="140">
        <f t="shared" si="3"/>
        <v>125.365141187926</v>
      </c>
      <c r="Q19" s="141">
        <f t="shared" si="4"/>
        <v>4983554</v>
      </c>
      <c r="R19" s="143">
        <v>0</v>
      </c>
      <c r="S19" s="142">
        <v>0</v>
      </c>
      <c r="T19" s="141"/>
      <c r="U19" s="137"/>
      <c r="V19" s="137"/>
      <c r="W19" s="137" t="s">
        <v>154</v>
      </c>
      <c r="X19" s="137" t="s">
        <v>100</v>
      </c>
      <c r="Y19" s="137" t="s">
        <v>100</v>
      </c>
      <c r="Z19" s="137" t="s">
        <v>100</v>
      </c>
      <c r="AA19" s="137" t="s">
        <v>100</v>
      </c>
      <c r="AB19" s="144">
        <v>44136</v>
      </c>
      <c r="AC19" s="137" t="s">
        <v>100</v>
      </c>
      <c r="AD19" s="137" t="s">
        <v>100</v>
      </c>
      <c r="AE19" s="137" t="s">
        <v>100</v>
      </c>
      <c r="AF19" s="137" t="s">
        <v>100</v>
      </c>
      <c r="AG19" s="137" t="s">
        <v>100</v>
      </c>
      <c r="AH19" s="137" t="s">
        <v>100</v>
      </c>
      <c r="AI19" s="137" t="s">
        <v>100</v>
      </c>
      <c r="AJ19" s="137">
        <v>0</v>
      </c>
      <c r="AK19" s="137" t="s">
        <v>155</v>
      </c>
      <c r="AL19" s="137" t="s">
        <v>100</v>
      </c>
      <c r="AM19" s="137" t="b">
        <v>0</v>
      </c>
      <c r="AN19" s="137" t="s">
        <v>102</v>
      </c>
      <c r="AO19" s="137" t="b">
        <v>0</v>
      </c>
      <c r="AP19" s="145">
        <v>0</v>
      </c>
      <c r="AQ19" s="141">
        <v>0</v>
      </c>
      <c r="AR19" s="137" t="s">
        <v>100</v>
      </c>
      <c r="AS19" s="137" t="s">
        <v>100</v>
      </c>
      <c r="AT19" s="144">
        <v>44256</v>
      </c>
      <c r="AU19" s="144">
        <v>43831</v>
      </c>
      <c r="AV19" s="137">
        <v>40000</v>
      </c>
      <c r="AW19" s="144">
        <v>43952</v>
      </c>
      <c r="AX19" s="137" t="b">
        <v>0</v>
      </c>
      <c r="AY19" s="137" t="s">
        <v>100</v>
      </c>
      <c r="AZ19" s="137" t="s">
        <v>100</v>
      </c>
      <c r="BA19" s="146" t="s">
        <v>100</v>
      </c>
      <c r="BB19" s="146">
        <v>125</v>
      </c>
      <c r="BC19" s="137" t="s">
        <v>100</v>
      </c>
      <c r="BD19" s="137" t="b">
        <v>0</v>
      </c>
      <c r="BE19" s="137" t="s">
        <v>100</v>
      </c>
      <c r="BF19" s="137" t="s">
        <v>100</v>
      </c>
      <c r="BG19" s="137" t="s">
        <v>100</v>
      </c>
      <c r="BH19" s="137" t="s">
        <v>100</v>
      </c>
      <c r="BI19" s="137">
        <v>475000</v>
      </c>
      <c r="BJ19" s="137" t="b">
        <v>0</v>
      </c>
      <c r="BK19" s="137" t="s">
        <v>100</v>
      </c>
      <c r="BL19" s="137" t="s">
        <v>100</v>
      </c>
      <c r="BM19" s="137" t="s">
        <v>100</v>
      </c>
      <c r="BN19" s="137" t="s">
        <v>100</v>
      </c>
      <c r="BO19" s="137" t="s">
        <v>100</v>
      </c>
      <c r="BP19" s="137" t="s">
        <v>100</v>
      </c>
      <c r="BQ19" s="137" t="s">
        <v>100</v>
      </c>
      <c r="BR19" s="137" t="s">
        <v>156</v>
      </c>
      <c r="BS19" s="137" t="s">
        <v>100</v>
      </c>
      <c r="BT19" s="137" t="s">
        <v>100</v>
      </c>
      <c r="BU19" s="137">
        <v>25677</v>
      </c>
      <c r="BV19" s="137" t="s">
        <v>221</v>
      </c>
      <c r="BW19" s="137" t="s">
        <v>100</v>
      </c>
      <c r="BX19" s="137" t="s">
        <v>100</v>
      </c>
      <c r="BY19" s="137" t="b">
        <v>0</v>
      </c>
      <c r="BZ19" s="137" t="s">
        <v>100</v>
      </c>
      <c r="CA19" s="137">
        <v>0</v>
      </c>
      <c r="CB19" s="137">
        <v>0</v>
      </c>
      <c r="CC19" s="137" t="s">
        <v>158</v>
      </c>
      <c r="CD19" s="137" t="s">
        <v>100</v>
      </c>
      <c r="CE19" s="137" t="s">
        <v>100</v>
      </c>
      <c r="CF19" s="137" t="s">
        <v>100</v>
      </c>
      <c r="CG19" s="137" t="s">
        <v>100</v>
      </c>
      <c r="CH19" s="137" t="s">
        <v>100</v>
      </c>
      <c r="CI19" s="137" t="s">
        <v>100</v>
      </c>
      <c r="CJ19" s="137">
        <v>1</v>
      </c>
      <c r="CK19" s="137"/>
      <c r="CL19" s="143"/>
      <c r="CM19" s="137"/>
      <c r="CN19" s="137"/>
      <c r="CO19" s="148" t="s">
        <v>222</v>
      </c>
    </row>
    <row r="20" spans="1:93" ht="30" customHeight="1" x14ac:dyDescent="0.25">
      <c r="A20" s="9">
        <v>19</v>
      </c>
      <c r="B20" s="9">
        <v>127</v>
      </c>
      <c r="C20" s="10" t="s">
        <v>223</v>
      </c>
      <c r="D20" s="12" t="s">
        <v>224</v>
      </c>
      <c r="E20" s="11" t="s">
        <v>225</v>
      </c>
      <c r="F20" s="11" t="s">
        <v>120</v>
      </c>
      <c r="G20" s="12" t="s">
        <v>226</v>
      </c>
      <c r="H20" s="12" t="s">
        <v>227</v>
      </c>
      <c r="I20" s="11" t="s">
        <v>98</v>
      </c>
      <c r="J20" s="37">
        <v>112.7</v>
      </c>
      <c r="K20" s="35">
        <f t="shared" si="0"/>
        <v>600.70984915705412</v>
      </c>
      <c r="L20" s="14">
        <v>67700</v>
      </c>
      <c r="M20" s="15">
        <f t="shared" si="1"/>
        <v>67700</v>
      </c>
      <c r="N20" s="15">
        <v>16680</v>
      </c>
      <c r="O20" s="15">
        <f t="shared" si="2"/>
        <v>16680</v>
      </c>
      <c r="P20" s="35">
        <f t="shared" si="3"/>
        <v>148.00354924578528</v>
      </c>
      <c r="Q20" s="14">
        <f t="shared" si="4"/>
        <v>5000234</v>
      </c>
      <c r="R20" s="16">
        <v>0</v>
      </c>
      <c r="S20" s="15">
        <v>0</v>
      </c>
      <c r="T20" s="14">
        <v>51020</v>
      </c>
      <c r="U20" s="12"/>
      <c r="V20" s="12"/>
      <c r="W20" s="12" t="s">
        <v>228</v>
      </c>
      <c r="X20" s="12" t="s">
        <v>100</v>
      </c>
      <c r="Y20" s="12" t="s">
        <v>100</v>
      </c>
      <c r="Z20" s="12" t="s">
        <v>100</v>
      </c>
      <c r="AA20" s="12" t="s">
        <v>229</v>
      </c>
      <c r="AB20" s="17">
        <v>43983</v>
      </c>
      <c r="AC20" s="12">
        <v>178.9</v>
      </c>
      <c r="AD20" s="12">
        <v>161</v>
      </c>
      <c r="AE20" s="12">
        <v>1131.7</v>
      </c>
      <c r="AF20" s="12">
        <v>1019</v>
      </c>
      <c r="AG20" s="12" t="s">
        <v>100</v>
      </c>
      <c r="AH20" s="12" t="s">
        <v>100</v>
      </c>
      <c r="AI20" s="12" t="s">
        <v>100</v>
      </c>
      <c r="AJ20" s="12">
        <v>0</v>
      </c>
      <c r="AK20" s="12" t="s">
        <v>230</v>
      </c>
      <c r="AL20" s="12" t="s">
        <v>100</v>
      </c>
      <c r="AM20" s="12" t="b">
        <v>0</v>
      </c>
      <c r="AN20" s="12" t="s">
        <v>132</v>
      </c>
      <c r="AO20" s="12" t="b">
        <v>1</v>
      </c>
      <c r="AP20" s="13">
        <v>17.899999999999999</v>
      </c>
      <c r="AQ20" s="14">
        <f t="shared" ref="AQ20:AQ28" si="6">M20/AP20</f>
        <v>3782.1229050279335</v>
      </c>
      <c r="AR20" s="12" t="s">
        <v>100</v>
      </c>
      <c r="AS20" s="12" t="s">
        <v>100</v>
      </c>
      <c r="AT20" s="17">
        <v>44196</v>
      </c>
      <c r="AU20" s="17">
        <v>43586</v>
      </c>
      <c r="AV20" s="12" t="s">
        <v>100</v>
      </c>
      <c r="AW20" s="17">
        <v>43739</v>
      </c>
      <c r="AX20" s="12" t="b">
        <v>1</v>
      </c>
      <c r="AY20" s="12" t="s">
        <v>100</v>
      </c>
      <c r="AZ20" s="12" t="s">
        <v>100</v>
      </c>
      <c r="BA20" s="19">
        <v>3782</v>
      </c>
      <c r="BB20" s="19">
        <v>601</v>
      </c>
      <c r="BC20" s="12">
        <v>60500</v>
      </c>
      <c r="BD20" s="12" t="b">
        <v>1</v>
      </c>
      <c r="BE20" s="12" t="s">
        <v>100</v>
      </c>
      <c r="BF20" s="12" t="s">
        <v>100</v>
      </c>
      <c r="BG20" s="12" t="s">
        <v>100</v>
      </c>
      <c r="BH20" s="12" t="s">
        <v>231</v>
      </c>
      <c r="BI20" s="12" t="s">
        <v>100</v>
      </c>
      <c r="BJ20" s="12" t="b">
        <v>0</v>
      </c>
      <c r="BK20" s="12" t="s">
        <v>100</v>
      </c>
      <c r="BL20" s="12" t="s">
        <v>100</v>
      </c>
      <c r="BM20" s="12" t="s">
        <v>100</v>
      </c>
      <c r="BN20" s="12" t="s">
        <v>100</v>
      </c>
      <c r="BO20" s="12" t="s">
        <v>100</v>
      </c>
      <c r="BP20" s="12" t="s">
        <v>100</v>
      </c>
      <c r="BQ20" s="12" t="s">
        <v>100</v>
      </c>
      <c r="BR20" s="12" t="s">
        <v>100</v>
      </c>
      <c r="BS20" s="12" t="s">
        <v>100</v>
      </c>
      <c r="BT20" s="12" t="s">
        <v>100</v>
      </c>
      <c r="BU20" s="12" t="s">
        <v>100</v>
      </c>
      <c r="BV20" s="12" t="s">
        <v>232</v>
      </c>
      <c r="BW20" s="12" t="s">
        <v>100</v>
      </c>
      <c r="BX20" s="12" t="s">
        <v>100</v>
      </c>
      <c r="BY20" s="12" t="b">
        <v>0</v>
      </c>
      <c r="BZ20" s="12" t="s">
        <v>100</v>
      </c>
      <c r="CA20" s="12">
        <v>16680</v>
      </c>
      <c r="CB20" s="12">
        <v>400</v>
      </c>
      <c r="CC20" s="12" t="s">
        <v>233</v>
      </c>
      <c r="CD20" s="12" t="s">
        <v>100</v>
      </c>
      <c r="CE20" s="12" t="s">
        <v>100</v>
      </c>
      <c r="CF20" s="12" t="s">
        <v>234</v>
      </c>
      <c r="CG20" s="12" t="s">
        <v>100</v>
      </c>
      <c r="CH20" s="12" t="s">
        <v>100</v>
      </c>
      <c r="CI20" s="12">
        <v>126.5</v>
      </c>
      <c r="CJ20" s="12">
        <v>1</v>
      </c>
      <c r="CK20" s="20"/>
      <c r="CL20" s="16"/>
      <c r="CM20" s="20"/>
      <c r="CN20" s="20"/>
      <c r="CO20" s="12" t="s">
        <v>235</v>
      </c>
    </row>
    <row r="21" spans="1:93" ht="30" customHeight="1" x14ac:dyDescent="0.25">
      <c r="A21" s="9">
        <v>20</v>
      </c>
      <c r="B21" s="9">
        <v>128</v>
      </c>
      <c r="C21" s="10" t="s">
        <v>236</v>
      </c>
      <c r="D21" s="12" t="s">
        <v>237</v>
      </c>
      <c r="E21" s="11" t="s">
        <v>136</v>
      </c>
      <c r="F21" s="11" t="s">
        <v>120</v>
      </c>
      <c r="G21" s="12" t="s">
        <v>138</v>
      </c>
      <c r="H21" s="12" t="s">
        <v>139</v>
      </c>
      <c r="I21" s="11" t="s">
        <v>140</v>
      </c>
      <c r="J21" s="37">
        <v>55.85</v>
      </c>
      <c r="K21" s="35">
        <f t="shared" si="0"/>
        <v>7056.9919427036702</v>
      </c>
      <c r="L21" s="14">
        <v>394133</v>
      </c>
      <c r="M21" s="15">
        <f t="shared" si="1"/>
        <v>394133</v>
      </c>
      <c r="N21" s="15">
        <v>8266</v>
      </c>
      <c r="O21" s="15">
        <f t="shared" si="2"/>
        <v>8266</v>
      </c>
      <c r="P21" s="35">
        <f t="shared" si="3"/>
        <v>148.00358102059087</v>
      </c>
      <c r="Q21" s="14">
        <f t="shared" si="4"/>
        <v>5008500</v>
      </c>
      <c r="R21" s="16">
        <v>0</v>
      </c>
      <c r="S21" s="15">
        <v>0</v>
      </c>
      <c r="T21" s="14">
        <v>385867</v>
      </c>
      <c r="U21" s="12" t="s">
        <v>238</v>
      </c>
      <c r="V21" s="12"/>
      <c r="W21" s="12" t="s">
        <v>131</v>
      </c>
      <c r="X21" s="12" t="s">
        <v>100</v>
      </c>
      <c r="Y21" s="12" t="s">
        <v>100</v>
      </c>
      <c r="Z21" s="12" t="s">
        <v>100</v>
      </c>
      <c r="AA21" s="12" t="s">
        <v>239</v>
      </c>
      <c r="AB21" s="17">
        <v>43983</v>
      </c>
      <c r="AC21" s="12">
        <v>19.510000000000002</v>
      </c>
      <c r="AD21" s="12">
        <v>11.09</v>
      </c>
      <c r="AE21" s="12">
        <v>120.26</v>
      </c>
      <c r="AF21" s="12">
        <v>64.41</v>
      </c>
      <c r="AG21" s="12" t="s">
        <v>100</v>
      </c>
      <c r="AH21" s="12" t="s">
        <v>100</v>
      </c>
      <c r="AI21" s="12" t="s">
        <v>100</v>
      </c>
      <c r="AJ21" s="12">
        <v>0</v>
      </c>
      <c r="AK21" s="12">
        <v>3217734407</v>
      </c>
      <c r="AL21" s="12" t="s">
        <v>100</v>
      </c>
      <c r="AM21" s="12" t="b">
        <v>0</v>
      </c>
      <c r="AN21" s="12" t="s">
        <v>132</v>
      </c>
      <c r="AO21" s="12" t="b">
        <v>1</v>
      </c>
      <c r="AP21" s="13">
        <v>8.42</v>
      </c>
      <c r="AQ21" s="14">
        <f t="shared" si="6"/>
        <v>46809.144893111639</v>
      </c>
      <c r="AR21" s="12" t="s">
        <v>100</v>
      </c>
      <c r="AS21" s="12" t="s">
        <v>100</v>
      </c>
      <c r="AT21" s="17">
        <v>44348</v>
      </c>
      <c r="AU21" s="17">
        <v>43800</v>
      </c>
      <c r="AV21" s="12">
        <v>0</v>
      </c>
      <c r="AW21" s="17">
        <v>43922</v>
      </c>
      <c r="AX21" s="12" t="b">
        <v>0</v>
      </c>
      <c r="AY21" s="12" t="s">
        <v>100</v>
      </c>
      <c r="AZ21" s="12" t="s">
        <v>100</v>
      </c>
      <c r="BA21" s="19">
        <v>46809</v>
      </c>
      <c r="BB21" s="19">
        <v>7057</v>
      </c>
      <c r="BC21" s="12">
        <v>391632.5</v>
      </c>
      <c r="BD21" s="12" t="b">
        <v>0</v>
      </c>
      <c r="BE21" s="12" t="s">
        <v>100</v>
      </c>
      <c r="BF21" s="12" t="s">
        <v>100</v>
      </c>
      <c r="BG21" s="12" t="s">
        <v>100</v>
      </c>
      <c r="BH21" s="12" t="s">
        <v>231</v>
      </c>
      <c r="BI21" s="12" t="s">
        <v>100</v>
      </c>
      <c r="BJ21" s="12" t="b">
        <v>0</v>
      </c>
      <c r="BK21" s="12" t="s">
        <v>100</v>
      </c>
      <c r="BL21" s="12" t="s">
        <v>100</v>
      </c>
      <c r="BM21" s="12" t="s">
        <v>100</v>
      </c>
      <c r="BN21" s="12" t="s">
        <v>100</v>
      </c>
      <c r="BO21" s="12" t="s">
        <v>100</v>
      </c>
      <c r="BP21" s="12" t="s">
        <v>100</v>
      </c>
      <c r="BQ21" s="12" t="s">
        <v>100</v>
      </c>
      <c r="BR21" s="12" t="s">
        <v>144</v>
      </c>
      <c r="BS21" s="12" t="s">
        <v>100</v>
      </c>
      <c r="BT21" s="12" t="s">
        <v>100</v>
      </c>
      <c r="BU21" s="12" t="s">
        <v>100</v>
      </c>
      <c r="BV21" s="12" t="s">
        <v>240</v>
      </c>
      <c r="BW21" s="12" t="s">
        <v>100</v>
      </c>
      <c r="BX21" s="12" t="s">
        <v>100</v>
      </c>
      <c r="BY21" s="12" t="b">
        <v>0</v>
      </c>
      <c r="BZ21" s="12" t="s">
        <v>100</v>
      </c>
      <c r="CA21" s="12">
        <v>8266</v>
      </c>
      <c r="CB21" s="12">
        <v>2500</v>
      </c>
      <c r="CC21" s="12" t="s">
        <v>241</v>
      </c>
      <c r="CD21" s="12" t="s">
        <v>100</v>
      </c>
      <c r="CE21" s="12" t="s">
        <v>100</v>
      </c>
      <c r="CF21" s="12" t="s">
        <v>100</v>
      </c>
      <c r="CG21" s="12" t="s">
        <v>100</v>
      </c>
      <c r="CH21" s="12" t="s">
        <v>100</v>
      </c>
      <c r="CI21" s="12">
        <v>14.9</v>
      </c>
      <c r="CJ21" s="12">
        <v>1</v>
      </c>
      <c r="CK21" s="20"/>
      <c r="CL21" s="16"/>
      <c r="CM21" s="20"/>
      <c r="CN21" s="20"/>
      <c r="CO21" s="12" t="s">
        <v>242</v>
      </c>
    </row>
    <row r="22" spans="1:93" ht="30" customHeight="1" x14ac:dyDescent="0.25">
      <c r="A22" s="9">
        <v>21</v>
      </c>
      <c r="B22" s="9">
        <v>129</v>
      </c>
      <c r="C22" s="10" t="s">
        <v>243</v>
      </c>
      <c r="D22" s="12" t="s">
        <v>244</v>
      </c>
      <c r="E22" s="11" t="s">
        <v>203</v>
      </c>
      <c r="F22" s="11" t="s">
        <v>120</v>
      </c>
      <c r="G22" s="12" t="s">
        <v>204</v>
      </c>
      <c r="H22" s="12" t="s">
        <v>205</v>
      </c>
      <c r="I22" s="11" t="s">
        <v>98</v>
      </c>
      <c r="J22" s="37">
        <v>94.3</v>
      </c>
      <c r="K22" s="35">
        <f t="shared" si="0"/>
        <v>12902.046659597032</v>
      </c>
      <c r="L22" s="14">
        <v>1216663</v>
      </c>
      <c r="M22" s="15">
        <f t="shared" si="1"/>
        <v>1202707</v>
      </c>
      <c r="N22" s="15">
        <v>13956</v>
      </c>
      <c r="O22" s="15">
        <f t="shared" si="2"/>
        <v>13956</v>
      </c>
      <c r="P22" s="35">
        <f t="shared" si="3"/>
        <v>147.99575821845175</v>
      </c>
      <c r="Q22" s="14">
        <f t="shared" si="4"/>
        <v>5022456</v>
      </c>
      <c r="R22" s="16">
        <v>0</v>
      </c>
      <c r="S22" s="15">
        <v>13956</v>
      </c>
      <c r="T22" s="14">
        <v>1202707</v>
      </c>
      <c r="U22" s="12"/>
      <c r="V22" s="12"/>
      <c r="W22" s="12" t="s">
        <v>207</v>
      </c>
      <c r="X22" s="12" t="s">
        <v>100</v>
      </c>
      <c r="Y22" s="12" t="s">
        <v>100</v>
      </c>
      <c r="Z22" s="12" t="s">
        <v>100</v>
      </c>
      <c r="AA22" s="12" t="s">
        <v>245</v>
      </c>
      <c r="AB22" s="17">
        <v>44105</v>
      </c>
      <c r="AC22" s="12">
        <v>28.2</v>
      </c>
      <c r="AD22" s="12">
        <v>15.8</v>
      </c>
      <c r="AE22" s="12">
        <v>214.5</v>
      </c>
      <c r="AF22" s="12">
        <v>120.2</v>
      </c>
      <c r="AG22" s="12" t="s">
        <v>100</v>
      </c>
      <c r="AH22" s="12" t="s">
        <v>100</v>
      </c>
      <c r="AI22" s="12" t="s">
        <v>100</v>
      </c>
      <c r="AJ22" s="12">
        <v>1</v>
      </c>
      <c r="AK22" s="12" t="s">
        <v>209</v>
      </c>
      <c r="AL22" s="12" t="s">
        <v>100</v>
      </c>
      <c r="AM22" s="12" t="b">
        <v>0</v>
      </c>
      <c r="AN22" s="12" t="s">
        <v>143</v>
      </c>
      <c r="AO22" s="12" t="b">
        <v>1</v>
      </c>
      <c r="AP22" s="13">
        <v>12.399999999999901</v>
      </c>
      <c r="AQ22" s="14">
        <f t="shared" si="6"/>
        <v>96992.500000000771</v>
      </c>
      <c r="AR22" s="12" t="s">
        <v>100</v>
      </c>
      <c r="AS22" s="12" t="s">
        <v>100</v>
      </c>
      <c r="AT22" s="17">
        <v>44316</v>
      </c>
      <c r="AU22" s="17">
        <v>43814</v>
      </c>
      <c r="AV22" s="12">
        <v>185750</v>
      </c>
      <c r="AW22" s="17">
        <v>43951</v>
      </c>
      <c r="AX22" s="12" t="b">
        <v>0</v>
      </c>
      <c r="AY22" s="12" t="s">
        <v>100</v>
      </c>
      <c r="AZ22" s="12" t="s">
        <v>100</v>
      </c>
      <c r="BA22" s="19" t="s">
        <v>100</v>
      </c>
      <c r="BB22" s="19" t="s">
        <v>100</v>
      </c>
      <c r="BC22" s="12">
        <v>1020912</v>
      </c>
      <c r="BD22" s="12" t="b">
        <v>0</v>
      </c>
      <c r="BE22" s="12" t="s">
        <v>100</v>
      </c>
      <c r="BF22" s="12" t="s">
        <v>100</v>
      </c>
      <c r="BG22" s="12" t="s">
        <v>100</v>
      </c>
      <c r="BH22" s="12" t="s">
        <v>231</v>
      </c>
      <c r="BI22" s="12" t="s">
        <v>100</v>
      </c>
      <c r="BJ22" s="12" t="b">
        <v>0</v>
      </c>
      <c r="BK22" s="12" t="s">
        <v>100</v>
      </c>
      <c r="BL22" s="12" t="s">
        <v>100</v>
      </c>
      <c r="BM22" s="12" t="s">
        <v>100</v>
      </c>
      <c r="BN22" s="12" t="s">
        <v>100</v>
      </c>
      <c r="BO22" s="12" t="s">
        <v>100</v>
      </c>
      <c r="BP22" s="12" t="s">
        <v>100</v>
      </c>
      <c r="BQ22" s="12" t="s">
        <v>100</v>
      </c>
      <c r="BR22" s="12" t="s">
        <v>246</v>
      </c>
      <c r="BS22" s="12" t="s">
        <v>100</v>
      </c>
      <c r="BT22" s="12" t="s">
        <v>100</v>
      </c>
      <c r="BU22" s="12" t="s">
        <v>100</v>
      </c>
      <c r="BV22" s="12" t="s">
        <v>247</v>
      </c>
      <c r="BW22" s="12" t="s">
        <v>100</v>
      </c>
      <c r="BX22" s="12" t="s">
        <v>100</v>
      </c>
      <c r="BY22" s="12" t="b">
        <v>0</v>
      </c>
      <c r="BZ22" s="12" t="s">
        <v>100</v>
      </c>
      <c r="CA22" s="12">
        <v>0</v>
      </c>
      <c r="CB22" s="12">
        <v>0</v>
      </c>
      <c r="CC22" s="12" t="s">
        <v>248</v>
      </c>
      <c r="CD22" s="12" t="s">
        <v>100</v>
      </c>
      <c r="CE22" s="12" t="s">
        <v>100</v>
      </c>
      <c r="CF22" s="12" t="s">
        <v>211</v>
      </c>
      <c r="CG22" s="12" t="s">
        <v>100</v>
      </c>
      <c r="CH22" s="12" t="s">
        <v>100</v>
      </c>
      <c r="CI22" s="12">
        <v>16.39</v>
      </c>
      <c r="CJ22" s="12">
        <v>1</v>
      </c>
      <c r="CK22" s="20"/>
      <c r="CL22" s="16"/>
      <c r="CM22" s="20"/>
      <c r="CN22" s="20"/>
      <c r="CO22" s="12" t="s">
        <v>249</v>
      </c>
    </row>
    <row r="23" spans="1:93" ht="30" customHeight="1" x14ac:dyDescent="0.25">
      <c r="A23" s="9">
        <v>22</v>
      </c>
      <c r="B23" s="9">
        <v>130</v>
      </c>
      <c r="C23" s="10" t="s">
        <v>250</v>
      </c>
      <c r="D23" s="12" t="s">
        <v>251</v>
      </c>
      <c r="E23" s="11" t="s">
        <v>252</v>
      </c>
      <c r="F23" s="11" t="s">
        <v>253</v>
      </c>
      <c r="G23" s="12" t="s">
        <v>254</v>
      </c>
      <c r="H23" s="12" t="s">
        <v>255</v>
      </c>
      <c r="I23" s="11" t="s">
        <v>98</v>
      </c>
      <c r="J23" s="37">
        <v>41</v>
      </c>
      <c r="K23" s="35">
        <f t="shared" si="0"/>
        <v>240</v>
      </c>
      <c r="L23" s="14">
        <v>9840</v>
      </c>
      <c r="M23" s="15">
        <f t="shared" si="1"/>
        <v>9840</v>
      </c>
      <c r="N23" s="15">
        <v>9840</v>
      </c>
      <c r="O23" s="15">
        <f t="shared" si="2"/>
        <v>9840</v>
      </c>
      <c r="P23" s="35">
        <f t="shared" si="3"/>
        <v>240</v>
      </c>
      <c r="Q23" s="14">
        <f t="shared" si="4"/>
        <v>5032296</v>
      </c>
      <c r="R23" s="16">
        <v>0</v>
      </c>
      <c r="S23" s="15">
        <v>0</v>
      </c>
      <c r="T23" s="14"/>
      <c r="U23" s="12"/>
      <c r="V23" s="12"/>
      <c r="W23" s="12" t="s">
        <v>195</v>
      </c>
      <c r="X23" s="12" t="s">
        <v>100</v>
      </c>
      <c r="Y23" s="12" t="s">
        <v>100</v>
      </c>
      <c r="Z23" s="12" t="s">
        <v>100</v>
      </c>
      <c r="AA23" s="12" t="s">
        <v>100</v>
      </c>
      <c r="AB23" s="17">
        <v>43951</v>
      </c>
      <c r="AC23" s="12" t="s">
        <v>100</v>
      </c>
      <c r="AD23" s="12" t="s">
        <v>100</v>
      </c>
      <c r="AE23" s="12" t="s">
        <v>100</v>
      </c>
      <c r="AF23" s="12" t="s">
        <v>100</v>
      </c>
      <c r="AG23" s="12" t="s">
        <v>100</v>
      </c>
      <c r="AH23" s="12" t="s">
        <v>100</v>
      </c>
      <c r="AI23" s="12" t="s">
        <v>100</v>
      </c>
      <c r="AJ23" s="12">
        <v>0</v>
      </c>
      <c r="AK23" s="12" t="s">
        <v>256</v>
      </c>
      <c r="AL23" s="12">
        <v>610</v>
      </c>
      <c r="AM23" s="12" t="b">
        <v>0</v>
      </c>
      <c r="AN23" s="12" t="s">
        <v>102</v>
      </c>
      <c r="AO23" s="12" t="b">
        <v>0</v>
      </c>
      <c r="AP23" s="13">
        <v>14</v>
      </c>
      <c r="AQ23" s="14">
        <f t="shared" si="6"/>
        <v>702.85714285714289</v>
      </c>
      <c r="AR23" s="12" t="s">
        <v>100</v>
      </c>
      <c r="AS23" s="12" t="s">
        <v>100</v>
      </c>
      <c r="AT23" s="17">
        <v>44012</v>
      </c>
      <c r="AU23" s="17">
        <v>43617</v>
      </c>
      <c r="AV23" s="12">
        <v>400</v>
      </c>
      <c r="AW23" s="17">
        <v>43951</v>
      </c>
      <c r="AX23" s="12" t="b">
        <v>0</v>
      </c>
      <c r="AY23" s="12" t="s">
        <v>100</v>
      </c>
      <c r="AZ23" s="12" t="s">
        <v>100</v>
      </c>
      <c r="BA23" s="19">
        <v>703</v>
      </c>
      <c r="BB23" s="19">
        <v>240</v>
      </c>
      <c r="BC23" s="12">
        <v>0</v>
      </c>
      <c r="BD23" s="12" t="b">
        <v>0</v>
      </c>
      <c r="BE23" s="12" t="s">
        <v>100</v>
      </c>
      <c r="BF23" s="12" t="s">
        <v>100</v>
      </c>
      <c r="BG23" s="12" t="s">
        <v>100</v>
      </c>
      <c r="BH23" s="12" t="s">
        <v>100</v>
      </c>
      <c r="BI23" s="12" t="s">
        <v>100</v>
      </c>
      <c r="BJ23" s="12" t="b">
        <v>0</v>
      </c>
      <c r="BK23" s="12" t="s">
        <v>100</v>
      </c>
      <c r="BL23" s="12" t="s">
        <v>100</v>
      </c>
      <c r="BM23" s="12" t="s">
        <v>100</v>
      </c>
      <c r="BN23" s="12" t="s">
        <v>100</v>
      </c>
      <c r="BO23" s="12">
        <v>9440</v>
      </c>
      <c r="BP23" s="12" t="s">
        <v>100</v>
      </c>
      <c r="BQ23" s="12" t="s">
        <v>100</v>
      </c>
      <c r="BR23" s="12" t="s">
        <v>257</v>
      </c>
      <c r="BS23" s="12" t="s">
        <v>100</v>
      </c>
      <c r="BT23" s="12" t="s">
        <v>100</v>
      </c>
      <c r="BU23" s="12" t="s">
        <v>100</v>
      </c>
      <c r="BV23" s="12" t="s">
        <v>258</v>
      </c>
      <c r="BW23" s="12" t="s">
        <v>100</v>
      </c>
      <c r="BX23" s="12" t="s">
        <v>100</v>
      </c>
      <c r="BY23" s="12" t="b">
        <v>0</v>
      </c>
      <c r="BZ23" s="12" t="s">
        <v>100</v>
      </c>
      <c r="CA23" s="12">
        <v>9840</v>
      </c>
      <c r="CB23" s="12">
        <v>0</v>
      </c>
      <c r="CC23" s="12" t="s">
        <v>259</v>
      </c>
      <c r="CD23" s="12" t="s">
        <v>100</v>
      </c>
      <c r="CE23" s="12" t="s">
        <v>100</v>
      </c>
      <c r="CF23" s="12" t="s">
        <v>100</v>
      </c>
      <c r="CG23" s="12" t="s">
        <v>100</v>
      </c>
      <c r="CH23" s="12" t="s">
        <v>100</v>
      </c>
      <c r="CI23" s="12" t="s">
        <v>100</v>
      </c>
      <c r="CJ23" s="12">
        <v>1</v>
      </c>
      <c r="CK23" s="20"/>
      <c r="CL23" s="16"/>
      <c r="CM23" s="20"/>
      <c r="CN23" s="20"/>
    </row>
    <row r="24" spans="1:93" ht="30" customHeight="1" x14ac:dyDescent="0.25">
      <c r="A24" s="9">
        <v>23</v>
      </c>
      <c r="B24" s="9">
        <v>131</v>
      </c>
      <c r="C24" s="10" t="s">
        <v>260</v>
      </c>
      <c r="D24" s="12" t="s">
        <v>261</v>
      </c>
      <c r="E24" s="11" t="s">
        <v>252</v>
      </c>
      <c r="F24" s="11" t="s">
        <v>253</v>
      </c>
      <c r="G24" s="12" t="s">
        <v>254</v>
      </c>
      <c r="H24" s="12" t="s">
        <v>255</v>
      </c>
      <c r="I24" s="11" t="s">
        <v>153</v>
      </c>
      <c r="J24" s="37">
        <v>8</v>
      </c>
      <c r="K24" s="35">
        <f t="shared" si="0"/>
        <v>240</v>
      </c>
      <c r="L24" s="14">
        <v>1920</v>
      </c>
      <c r="M24" s="15">
        <f t="shared" si="1"/>
        <v>1920</v>
      </c>
      <c r="N24" s="15">
        <v>1920</v>
      </c>
      <c r="O24" s="15">
        <f t="shared" si="2"/>
        <v>1920</v>
      </c>
      <c r="P24" s="35">
        <f t="shared" si="3"/>
        <v>240</v>
      </c>
      <c r="Q24" s="14">
        <f t="shared" si="4"/>
        <v>5034216</v>
      </c>
      <c r="R24" s="16">
        <v>0</v>
      </c>
      <c r="S24" s="15">
        <v>0</v>
      </c>
      <c r="T24" s="14"/>
      <c r="U24" s="12"/>
      <c r="V24" s="12"/>
      <c r="W24" s="12" t="s">
        <v>195</v>
      </c>
      <c r="X24" s="12" t="s">
        <v>100</v>
      </c>
      <c r="Y24" s="12" t="s">
        <v>100</v>
      </c>
      <c r="Z24" s="12" t="s">
        <v>100</v>
      </c>
      <c r="AA24" s="12" t="s">
        <v>100</v>
      </c>
      <c r="AB24" s="17">
        <v>43951</v>
      </c>
      <c r="AC24" s="12" t="s">
        <v>100</v>
      </c>
      <c r="AD24" s="12" t="s">
        <v>100</v>
      </c>
      <c r="AE24" s="12" t="s">
        <v>100</v>
      </c>
      <c r="AF24" s="12" t="s">
        <v>100</v>
      </c>
      <c r="AG24" s="12" t="s">
        <v>100</v>
      </c>
      <c r="AH24" s="12" t="s">
        <v>100</v>
      </c>
      <c r="AI24" s="12" t="s">
        <v>100</v>
      </c>
      <c r="AJ24" s="12">
        <v>0</v>
      </c>
      <c r="AK24" s="12" t="s">
        <v>262</v>
      </c>
      <c r="AL24" s="12">
        <v>124</v>
      </c>
      <c r="AM24" s="12" t="b">
        <v>0</v>
      </c>
      <c r="AN24" s="12" t="s">
        <v>102</v>
      </c>
      <c r="AO24" s="12" t="b">
        <v>0</v>
      </c>
      <c r="AP24" s="13">
        <v>3</v>
      </c>
      <c r="AQ24" s="14">
        <f t="shared" si="6"/>
        <v>640</v>
      </c>
      <c r="AR24" s="12" t="s">
        <v>100</v>
      </c>
      <c r="AS24" s="12" t="s">
        <v>100</v>
      </c>
      <c r="AT24" s="17">
        <v>44012</v>
      </c>
      <c r="AU24" s="17">
        <v>43617</v>
      </c>
      <c r="AV24" s="12">
        <v>200</v>
      </c>
      <c r="AW24" s="17">
        <v>43951</v>
      </c>
      <c r="AX24" s="12" t="b">
        <v>0</v>
      </c>
      <c r="AY24" s="12" t="s">
        <v>100</v>
      </c>
      <c r="AZ24" s="12" t="s">
        <v>100</v>
      </c>
      <c r="BA24" s="19">
        <v>640</v>
      </c>
      <c r="BB24" s="19">
        <v>240</v>
      </c>
      <c r="BC24" s="12">
        <v>0</v>
      </c>
      <c r="BD24" s="12" t="b">
        <v>0</v>
      </c>
      <c r="BE24" s="12" t="s">
        <v>100</v>
      </c>
      <c r="BF24" s="12" t="s">
        <v>100</v>
      </c>
      <c r="BG24" s="12" t="s">
        <v>100</v>
      </c>
      <c r="BH24" s="12" t="s">
        <v>100</v>
      </c>
      <c r="BI24" s="12" t="s">
        <v>100</v>
      </c>
      <c r="BJ24" s="12" t="b">
        <v>0</v>
      </c>
      <c r="BK24" s="12" t="s">
        <v>100</v>
      </c>
      <c r="BL24" s="12" t="s">
        <v>100</v>
      </c>
      <c r="BM24" s="12" t="s">
        <v>100</v>
      </c>
      <c r="BN24" s="12" t="s">
        <v>100</v>
      </c>
      <c r="BO24" s="12">
        <v>1720</v>
      </c>
      <c r="BP24" s="12" t="s">
        <v>100</v>
      </c>
      <c r="BQ24" s="12" t="s">
        <v>100</v>
      </c>
      <c r="BR24" s="12" t="s">
        <v>257</v>
      </c>
      <c r="BS24" s="12" t="s">
        <v>100</v>
      </c>
      <c r="BT24" s="12" t="s">
        <v>100</v>
      </c>
      <c r="BU24" s="12" t="s">
        <v>100</v>
      </c>
      <c r="BV24" s="12" t="s">
        <v>263</v>
      </c>
      <c r="BW24" s="12" t="s">
        <v>100</v>
      </c>
      <c r="BX24" s="12" t="s">
        <v>100</v>
      </c>
      <c r="BY24" s="12" t="b">
        <v>0</v>
      </c>
      <c r="BZ24" s="12" t="s">
        <v>100</v>
      </c>
      <c r="CA24" s="12">
        <v>1920</v>
      </c>
      <c r="CB24" s="12">
        <v>0</v>
      </c>
      <c r="CC24" s="12" t="s">
        <v>259</v>
      </c>
      <c r="CD24" s="12" t="s">
        <v>100</v>
      </c>
      <c r="CE24" s="12" t="s">
        <v>100</v>
      </c>
      <c r="CF24" s="12" t="s">
        <v>100</v>
      </c>
      <c r="CG24" s="12" t="s">
        <v>100</v>
      </c>
      <c r="CH24" s="12" t="s">
        <v>100</v>
      </c>
      <c r="CI24" s="12" t="s">
        <v>100</v>
      </c>
      <c r="CJ24" s="12">
        <v>1</v>
      </c>
      <c r="CK24" s="20"/>
      <c r="CL24" s="16"/>
      <c r="CM24" s="20"/>
      <c r="CN24" s="20"/>
    </row>
    <row r="25" spans="1:93" ht="30" customHeight="1" x14ac:dyDescent="0.25">
      <c r="A25" s="9">
        <v>24</v>
      </c>
      <c r="B25" s="9">
        <v>132</v>
      </c>
      <c r="C25" s="10" t="s">
        <v>264</v>
      </c>
      <c r="D25" s="12" t="s">
        <v>265</v>
      </c>
      <c r="E25" s="11" t="s">
        <v>252</v>
      </c>
      <c r="F25" s="11" t="s">
        <v>253</v>
      </c>
      <c r="G25" s="12" t="s">
        <v>254</v>
      </c>
      <c r="H25" s="12" t="s">
        <v>255</v>
      </c>
      <c r="I25" s="11" t="s">
        <v>140</v>
      </c>
      <c r="J25" s="37">
        <v>2</v>
      </c>
      <c r="K25" s="35">
        <f t="shared" si="0"/>
        <v>240</v>
      </c>
      <c r="L25" s="14">
        <v>480</v>
      </c>
      <c r="M25" s="15">
        <f t="shared" si="1"/>
        <v>480</v>
      </c>
      <c r="N25" s="15">
        <v>480</v>
      </c>
      <c r="O25" s="15">
        <f t="shared" si="2"/>
        <v>480</v>
      </c>
      <c r="P25" s="35">
        <f t="shared" si="3"/>
        <v>240</v>
      </c>
      <c r="Q25" s="14">
        <f t="shared" si="4"/>
        <v>5034696</v>
      </c>
      <c r="R25" s="16">
        <v>0</v>
      </c>
      <c r="S25" s="15">
        <v>0</v>
      </c>
      <c r="T25" s="14"/>
      <c r="U25" s="12"/>
      <c r="V25" s="12"/>
      <c r="W25" s="12" t="s">
        <v>195</v>
      </c>
      <c r="X25" s="12" t="s">
        <v>100</v>
      </c>
      <c r="Y25" s="12" t="s">
        <v>100</v>
      </c>
      <c r="Z25" s="12" t="s">
        <v>100</v>
      </c>
      <c r="AA25" s="12" t="s">
        <v>100</v>
      </c>
      <c r="AB25" s="17">
        <v>43951</v>
      </c>
      <c r="AC25" s="12" t="s">
        <v>100</v>
      </c>
      <c r="AD25" s="12" t="s">
        <v>100</v>
      </c>
      <c r="AE25" s="12" t="s">
        <v>100</v>
      </c>
      <c r="AF25" s="12" t="s">
        <v>100</v>
      </c>
      <c r="AG25" s="12" t="s">
        <v>100</v>
      </c>
      <c r="AH25" s="12" t="s">
        <v>100</v>
      </c>
      <c r="AI25" s="12" t="s">
        <v>100</v>
      </c>
      <c r="AJ25" s="12">
        <v>0</v>
      </c>
      <c r="AK25" s="12" t="s">
        <v>266</v>
      </c>
      <c r="AL25" s="12">
        <v>25</v>
      </c>
      <c r="AM25" s="12" t="b">
        <v>0</v>
      </c>
      <c r="AN25" s="12" t="s">
        <v>102</v>
      </c>
      <c r="AO25" s="12" t="b">
        <v>0</v>
      </c>
      <c r="AP25" s="13">
        <v>1</v>
      </c>
      <c r="AQ25" s="14">
        <f t="shared" si="6"/>
        <v>480</v>
      </c>
      <c r="AR25" s="12" t="s">
        <v>100</v>
      </c>
      <c r="AS25" s="12" t="s">
        <v>100</v>
      </c>
      <c r="AT25" s="17">
        <v>44012</v>
      </c>
      <c r="AU25" s="17">
        <v>43617</v>
      </c>
      <c r="AV25" s="12">
        <v>100</v>
      </c>
      <c r="AW25" s="17">
        <v>43951</v>
      </c>
      <c r="AX25" s="12" t="b">
        <v>0</v>
      </c>
      <c r="AY25" s="12" t="s">
        <v>100</v>
      </c>
      <c r="AZ25" s="12" t="s">
        <v>100</v>
      </c>
      <c r="BA25" s="19">
        <v>480</v>
      </c>
      <c r="BB25" s="19">
        <v>240</v>
      </c>
      <c r="BC25" s="12">
        <v>0</v>
      </c>
      <c r="BD25" s="12" t="b">
        <v>0</v>
      </c>
      <c r="BE25" s="12" t="s">
        <v>100</v>
      </c>
      <c r="BF25" s="12" t="s">
        <v>100</v>
      </c>
      <c r="BG25" s="12" t="s">
        <v>100</v>
      </c>
      <c r="BH25" s="12" t="s">
        <v>100</v>
      </c>
      <c r="BI25" s="12" t="s">
        <v>100</v>
      </c>
      <c r="BJ25" s="12" t="b">
        <v>0</v>
      </c>
      <c r="BK25" s="12" t="s">
        <v>100</v>
      </c>
      <c r="BL25" s="12" t="s">
        <v>100</v>
      </c>
      <c r="BM25" s="12" t="s">
        <v>100</v>
      </c>
      <c r="BN25" s="12" t="s">
        <v>100</v>
      </c>
      <c r="BO25" s="12">
        <v>380</v>
      </c>
      <c r="BP25" s="12" t="s">
        <v>100</v>
      </c>
      <c r="BQ25" s="12" t="s">
        <v>100</v>
      </c>
      <c r="BR25" s="12" t="s">
        <v>257</v>
      </c>
      <c r="BS25" s="12" t="s">
        <v>100</v>
      </c>
      <c r="BT25" s="12" t="s">
        <v>100</v>
      </c>
      <c r="BU25" s="12" t="s">
        <v>100</v>
      </c>
      <c r="BV25" s="12" t="s">
        <v>267</v>
      </c>
      <c r="BW25" s="12" t="s">
        <v>100</v>
      </c>
      <c r="BX25" s="12" t="s">
        <v>100</v>
      </c>
      <c r="BY25" s="12" t="b">
        <v>0</v>
      </c>
      <c r="BZ25" s="12" t="s">
        <v>100</v>
      </c>
      <c r="CA25" s="12">
        <v>480</v>
      </c>
      <c r="CB25" s="12">
        <v>0</v>
      </c>
      <c r="CC25" s="12" t="s">
        <v>259</v>
      </c>
      <c r="CD25" s="12" t="s">
        <v>100</v>
      </c>
      <c r="CE25" s="12" t="s">
        <v>100</v>
      </c>
      <c r="CF25" s="12" t="s">
        <v>100</v>
      </c>
      <c r="CG25" s="12" t="s">
        <v>100</v>
      </c>
      <c r="CH25" s="12" t="s">
        <v>100</v>
      </c>
      <c r="CI25" s="12" t="s">
        <v>100</v>
      </c>
      <c r="CJ25" s="12">
        <v>1</v>
      </c>
      <c r="CK25" s="20"/>
      <c r="CL25" s="16"/>
      <c r="CM25" s="20"/>
      <c r="CN25" s="20"/>
    </row>
    <row r="26" spans="1:93" ht="30" customHeight="1" x14ac:dyDescent="0.25">
      <c r="A26" s="9">
        <v>25</v>
      </c>
      <c r="B26" s="9">
        <v>133</v>
      </c>
      <c r="C26" s="10" t="s">
        <v>268</v>
      </c>
      <c r="D26" s="12" t="s">
        <v>269</v>
      </c>
      <c r="E26" s="11" t="s">
        <v>270</v>
      </c>
      <c r="F26" s="11" t="s">
        <v>253</v>
      </c>
      <c r="G26" s="12" t="s">
        <v>271</v>
      </c>
      <c r="H26" s="12" t="s">
        <v>272</v>
      </c>
      <c r="I26" s="11" t="s">
        <v>153</v>
      </c>
      <c r="J26" s="37">
        <v>20</v>
      </c>
      <c r="K26" s="35">
        <f t="shared" si="0"/>
        <v>250</v>
      </c>
      <c r="L26" s="14">
        <v>5000</v>
      </c>
      <c r="M26" s="15">
        <f t="shared" si="1"/>
        <v>5000</v>
      </c>
      <c r="N26" s="15">
        <v>4800</v>
      </c>
      <c r="O26" s="15">
        <f t="shared" si="2"/>
        <v>4800</v>
      </c>
      <c r="P26" s="35">
        <f t="shared" si="3"/>
        <v>240</v>
      </c>
      <c r="Q26" s="14">
        <f t="shared" si="4"/>
        <v>5039496</v>
      </c>
      <c r="R26" s="16">
        <v>0</v>
      </c>
      <c r="S26" s="15">
        <v>0</v>
      </c>
      <c r="T26" s="14">
        <v>200</v>
      </c>
      <c r="U26" s="12"/>
      <c r="V26" s="12"/>
      <c r="W26" s="12" t="s">
        <v>273</v>
      </c>
      <c r="X26" s="12" t="s">
        <v>100</v>
      </c>
      <c r="Y26" s="12" t="s">
        <v>100</v>
      </c>
      <c r="Z26" s="12" t="s">
        <v>100</v>
      </c>
      <c r="AA26" s="12" t="s">
        <v>100</v>
      </c>
      <c r="AB26" s="17">
        <v>43831</v>
      </c>
      <c r="AC26" s="12" t="s">
        <v>100</v>
      </c>
      <c r="AD26" s="12" t="s">
        <v>100</v>
      </c>
      <c r="AE26" s="12" t="s">
        <v>100</v>
      </c>
      <c r="AF26" s="12" t="s">
        <v>100</v>
      </c>
      <c r="AG26" s="12" t="s">
        <v>100</v>
      </c>
      <c r="AH26" s="12" t="s">
        <v>100</v>
      </c>
      <c r="AI26" s="12" t="s">
        <v>100</v>
      </c>
      <c r="AJ26" s="12">
        <v>0</v>
      </c>
      <c r="AK26" s="12">
        <v>3217257775</v>
      </c>
      <c r="AL26" s="12">
        <v>300</v>
      </c>
      <c r="AM26" s="12" t="b">
        <v>1</v>
      </c>
      <c r="AN26" s="12" t="s">
        <v>132</v>
      </c>
      <c r="AO26" s="12" t="s">
        <v>132</v>
      </c>
      <c r="AP26" s="13">
        <v>7</v>
      </c>
      <c r="AQ26" s="14">
        <f t="shared" si="6"/>
        <v>714.28571428571433</v>
      </c>
      <c r="AR26" s="12" t="s">
        <v>100</v>
      </c>
      <c r="AS26" s="12" t="s">
        <v>100</v>
      </c>
      <c r="AT26" s="17">
        <v>43922</v>
      </c>
      <c r="AU26" s="17">
        <v>43753</v>
      </c>
      <c r="AV26" s="12">
        <v>0</v>
      </c>
      <c r="AW26" s="17">
        <v>43831</v>
      </c>
      <c r="AX26" s="12" t="b">
        <v>1</v>
      </c>
      <c r="AY26" s="12" t="s">
        <v>100</v>
      </c>
      <c r="AZ26" s="12" t="s">
        <v>100</v>
      </c>
      <c r="BA26" s="19">
        <v>714</v>
      </c>
      <c r="BB26" s="19">
        <v>250</v>
      </c>
      <c r="BC26" s="12" t="s">
        <v>100</v>
      </c>
      <c r="BD26" s="12" t="b">
        <v>1</v>
      </c>
      <c r="BE26" s="12" t="s">
        <v>100</v>
      </c>
      <c r="BF26" s="12" t="s">
        <v>100</v>
      </c>
      <c r="BG26" s="12" t="s">
        <v>100</v>
      </c>
      <c r="BH26" s="12" t="s">
        <v>100</v>
      </c>
      <c r="BI26" s="12" t="s">
        <v>100</v>
      </c>
      <c r="BJ26" s="12" t="b">
        <v>0</v>
      </c>
      <c r="BK26" s="12" t="s">
        <v>100</v>
      </c>
      <c r="BL26" s="12" t="s">
        <v>100</v>
      </c>
      <c r="BM26" s="12" t="s">
        <v>100</v>
      </c>
      <c r="BN26" s="12" t="s">
        <v>100</v>
      </c>
      <c r="BO26" s="12">
        <v>5000</v>
      </c>
      <c r="BP26" s="12" t="s">
        <v>100</v>
      </c>
      <c r="BQ26" s="12" t="s">
        <v>100</v>
      </c>
      <c r="BR26" s="12" t="s">
        <v>274</v>
      </c>
      <c r="BS26" s="12" t="s">
        <v>100</v>
      </c>
      <c r="BT26" s="12" t="s">
        <v>100</v>
      </c>
      <c r="BU26" s="12" t="s">
        <v>100</v>
      </c>
      <c r="BV26" s="12" t="s">
        <v>275</v>
      </c>
      <c r="BW26" s="12" t="s">
        <v>100</v>
      </c>
      <c r="BX26" s="12" t="s">
        <v>100</v>
      </c>
      <c r="BY26" s="12" t="b">
        <v>0</v>
      </c>
      <c r="BZ26" s="12" t="s">
        <v>100</v>
      </c>
      <c r="CA26" s="12">
        <v>4800</v>
      </c>
      <c r="CB26" s="12" t="s">
        <v>100</v>
      </c>
      <c r="CC26" s="12" t="s">
        <v>276</v>
      </c>
      <c r="CD26" s="12" t="s">
        <v>100</v>
      </c>
      <c r="CE26" s="12" t="s">
        <v>100</v>
      </c>
      <c r="CF26" s="12" t="s">
        <v>100</v>
      </c>
      <c r="CG26" s="12" t="s">
        <v>100</v>
      </c>
      <c r="CH26" s="12" t="s">
        <v>100</v>
      </c>
      <c r="CI26" s="12" t="s">
        <v>100</v>
      </c>
      <c r="CJ26" s="12">
        <v>1</v>
      </c>
      <c r="CK26" s="20"/>
      <c r="CL26" s="16"/>
      <c r="CM26" s="20"/>
      <c r="CN26" s="20"/>
    </row>
    <row r="27" spans="1:93" s="147" customFormat="1" ht="30" customHeight="1" x14ac:dyDescent="0.25">
      <c r="A27" s="135">
        <v>26</v>
      </c>
      <c r="B27" s="135">
        <v>134</v>
      </c>
      <c r="C27" s="136" t="s">
        <v>277</v>
      </c>
      <c r="D27" s="137" t="s">
        <v>278</v>
      </c>
      <c r="E27" s="138" t="s">
        <v>270</v>
      </c>
      <c r="F27" s="138" t="s">
        <v>253</v>
      </c>
      <c r="G27" s="137" t="s">
        <v>271</v>
      </c>
      <c r="H27" s="137" t="s">
        <v>272</v>
      </c>
      <c r="I27" s="138" t="s">
        <v>153</v>
      </c>
      <c r="J27" s="139">
        <v>20</v>
      </c>
      <c r="K27" s="140">
        <f t="shared" si="0"/>
        <v>250</v>
      </c>
      <c r="L27" s="141">
        <v>5000</v>
      </c>
      <c r="M27" s="142">
        <f t="shared" si="1"/>
        <v>5000</v>
      </c>
      <c r="N27" s="142">
        <v>4800</v>
      </c>
      <c r="O27" s="142">
        <f t="shared" si="2"/>
        <v>4800</v>
      </c>
      <c r="P27" s="140">
        <f t="shared" si="3"/>
        <v>240</v>
      </c>
      <c r="Q27" s="141">
        <f t="shared" si="4"/>
        <v>5044296</v>
      </c>
      <c r="R27" s="143">
        <v>0</v>
      </c>
      <c r="S27" s="142">
        <v>0</v>
      </c>
      <c r="T27" s="141">
        <v>200</v>
      </c>
      <c r="U27" s="137"/>
      <c r="V27" s="137"/>
      <c r="W27" s="137" t="s">
        <v>273</v>
      </c>
      <c r="X27" s="137" t="s">
        <v>100</v>
      </c>
      <c r="Y27" s="137" t="s">
        <v>100</v>
      </c>
      <c r="Z27" s="137" t="s">
        <v>100</v>
      </c>
      <c r="AA27" s="137" t="s">
        <v>100</v>
      </c>
      <c r="AB27" s="144">
        <v>43831</v>
      </c>
      <c r="AC27" s="137" t="s">
        <v>100</v>
      </c>
      <c r="AD27" s="137" t="s">
        <v>100</v>
      </c>
      <c r="AE27" s="137" t="s">
        <v>100</v>
      </c>
      <c r="AF27" s="137" t="s">
        <v>100</v>
      </c>
      <c r="AG27" s="137" t="s">
        <v>100</v>
      </c>
      <c r="AH27" s="137" t="s">
        <v>100</v>
      </c>
      <c r="AI27" s="137" t="s">
        <v>100</v>
      </c>
      <c r="AJ27" s="137">
        <v>0</v>
      </c>
      <c r="AK27" s="137">
        <v>3217257775</v>
      </c>
      <c r="AL27" s="137">
        <v>300</v>
      </c>
      <c r="AM27" s="137" t="b">
        <v>1</v>
      </c>
      <c r="AN27" s="137" t="s">
        <v>132</v>
      </c>
      <c r="AO27" s="137" t="s">
        <v>132</v>
      </c>
      <c r="AP27" s="145">
        <v>7</v>
      </c>
      <c r="AQ27" s="141">
        <f t="shared" si="6"/>
        <v>714.28571428571433</v>
      </c>
      <c r="AR27" s="137" t="s">
        <v>100</v>
      </c>
      <c r="AS27" s="137" t="s">
        <v>100</v>
      </c>
      <c r="AT27" s="144">
        <v>43922</v>
      </c>
      <c r="AU27" s="144">
        <v>43753</v>
      </c>
      <c r="AV27" s="137">
        <v>0</v>
      </c>
      <c r="AW27" s="144">
        <v>43831</v>
      </c>
      <c r="AX27" s="137" t="b">
        <v>1</v>
      </c>
      <c r="AY27" s="137" t="s">
        <v>100</v>
      </c>
      <c r="AZ27" s="137" t="s">
        <v>100</v>
      </c>
      <c r="BA27" s="146">
        <v>714</v>
      </c>
      <c r="BB27" s="146">
        <v>250</v>
      </c>
      <c r="BC27" s="137" t="s">
        <v>100</v>
      </c>
      <c r="BD27" s="137" t="b">
        <v>1</v>
      </c>
      <c r="BE27" s="137" t="s">
        <v>100</v>
      </c>
      <c r="BF27" s="137" t="s">
        <v>100</v>
      </c>
      <c r="BG27" s="137" t="s">
        <v>100</v>
      </c>
      <c r="BH27" s="137" t="s">
        <v>100</v>
      </c>
      <c r="BI27" s="137" t="s">
        <v>100</v>
      </c>
      <c r="BJ27" s="137" t="b">
        <v>0</v>
      </c>
      <c r="BK27" s="137" t="s">
        <v>100</v>
      </c>
      <c r="BL27" s="137" t="s">
        <v>100</v>
      </c>
      <c r="BM27" s="137" t="s">
        <v>100</v>
      </c>
      <c r="BN27" s="137" t="s">
        <v>100</v>
      </c>
      <c r="BO27" s="137">
        <v>5000</v>
      </c>
      <c r="BP27" s="137" t="s">
        <v>100</v>
      </c>
      <c r="BQ27" s="137" t="s">
        <v>100</v>
      </c>
      <c r="BR27" s="137" t="s">
        <v>279</v>
      </c>
      <c r="BS27" s="137" t="s">
        <v>100</v>
      </c>
      <c r="BT27" s="137" t="s">
        <v>100</v>
      </c>
      <c r="BU27" s="137" t="s">
        <v>100</v>
      </c>
      <c r="BV27" s="137" t="s">
        <v>280</v>
      </c>
      <c r="BW27" s="137" t="s">
        <v>100</v>
      </c>
      <c r="BX27" s="137" t="s">
        <v>100</v>
      </c>
      <c r="BY27" s="137" t="b">
        <v>0</v>
      </c>
      <c r="BZ27" s="137" t="s">
        <v>100</v>
      </c>
      <c r="CA27" s="137">
        <v>4800</v>
      </c>
      <c r="CB27" s="137" t="s">
        <v>100</v>
      </c>
      <c r="CC27" s="137" t="s">
        <v>281</v>
      </c>
      <c r="CD27" s="137" t="s">
        <v>100</v>
      </c>
      <c r="CE27" s="137" t="s">
        <v>100</v>
      </c>
      <c r="CF27" s="137" t="s">
        <v>100</v>
      </c>
      <c r="CG27" s="137" t="s">
        <v>100</v>
      </c>
      <c r="CH27" s="137" t="s">
        <v>100</v>
      </c>
      <c r="CI27" s="137" t="s">
        <v>100</v>
      </c>
      <c r="CJ27" s="137">
        <v>1</v>
      </c>
      <c r="CK27" s="137"/>
      <c r="CL27" s="143"/>
      <c r="CM27" s="137"/>
      <c r="CN27" s="137"/>
    </row>
    <row r="28" spans="1:93" ht="30" customHeight="1" x14ac:dyDescent="0.25">
      <c r="A28" s="9">
        <v>27</v>
      </c>
      <c r="B28" s="9">
        <v>135</v>
      </c>
      <c r="C28" s="10" t="s">
        <v>282</v>
      </c>
      <c r="D28" s="12" t="s">
        <v>283</v>
      </c>
      <c r="E28" s="11" t="s">
        <v>270</v>
      </c>
      <c r="F28" s="11" t="s">
        <v>253</v>
      </c>
      <c r="G28" s="12" t="s">
        <v>271</v>
      </c>
      <c r="H28" s="12" t="s">
        <v>272</v>
      </c>
      <c r="I28" s="11" t="s">
        <v>153</v>
      </c>
      <c r="J28" s="37">
        <v>20</v>
      </c>
      <c r="K28" s="35">
        <f t="shared" si="0"/>
        <v>250</v>
      </c>
      <c r="L28" s="14">
        <v>5000</v>
      </c>
      <c r="M28" s="15">
        <f t="shared" si="1"/>
        <v>5000</v>
      </c>
      <c r="N28" s="15">
        <v>4800</v>
      </c>
      <c r="O28" s="15">
        <f t="shared" si="2"/>
        <v>4800</v>
      </c>
      <c r="P28" s="35">
        <f t="shared" si="3"/>
        <v>240</v>
      </c>
      <c r="Q28" s="14">
        <f t="shared" si="4"/>
        <v>5049096</v>
      </c>
      <c r="R28" s="16">
        <v>0</v>
      </c>
      <c r="S28" s="15">
        <v>0</v>
      </c>
      <c r="T28" s="14">
        <v>200</v>
      </c>
      <c r="U28" s="12"/>
      <c r="V28" s="12"/>
      <c r="W28" s="12" t="s">
        <v>273</v>
      </c>
      <c r="X28" s="12" t="s">
        <v>100</v>
      </c>
      <c r="Y28" s="12" t="s">
        <v>100</v>
      </c>
      <c r="Z28" s="12" t="s">
        <v>100</v>
      </c>
      <c r="AA28" s="12" t="s">
        <v>100</v>
      </c>
      <c r="AB28" s="17">
        <v>43831</v>
      </c>
      <c r="AC28" s="12" t="s">
        <v>100</v>
      </c>
      <c r="AD28" s="12" t="s">
        <v>100</v>
      </c>
      <c r="AE28" s="12" t="s">
        <v>100</v>
      </c>
      <c r="AF28" s="12" t="s">
        <v>100</v>
      </c>
      <c r="AG28" s="12" t="s">
        <v>100</v>
      </c>
      <c r="AH28" s="12" t="s">
        <v>100</v>
      </c>
      <c r="AI28" s="12" t="s">
        <v>100</v>
      </c>
      <c r="AJ28" s="12">
        <v>0</v>
      </c>
      <c r="AK28" s="12">
        <v>3217257775</v>
      </c>
      <c r="AL28" s="12">
        <v>300</v>
      </c>
      <c r="AM28" s="12" t="b">
        <v>1</v>
      </c>
      <c r="AN28" s="12" t="s">
        <v>132</v>
      </c>
      <c r="AO28" s="12" t="s">
        <v>132</v>
      </c>
      <c r="AP28" s="13">
        <v>7</v>
      </c>
      <c r="AQ28" s="14">
        <f t="shared" si="6"/>
        <v>714.28571428571433</v>
      </c>
      <c r="AR28" s="12" t="s">
        <v>100</v>
      </c>
      <c r="AS28" s="12" t="s">
        <v>100</v>
      </c>
      <c r="AT28" s="17">
        <v>43922</v>
      </c>
      <c r="AU28" s="17">
        <v>43753</v>
      </c>
      <c r="AV28" s="12">
        <v>0</v>
      </c>
      <c r="AW28" s="17">
        <v>43831</v>
      </c>
      <c r="AX28" s="12" t="b">
        <v>1</v>
      </c>
      <c r="AY28" s="12" t="s">
        <v>100</v>
      </c>
      <c r="AZ28" s="12" t="s">
        <v>100</v>
      </c>
      <c r="BA28" s="19">
        <v>714</v>
      </c>
      <c r="BB28" s="19">
        <v>250</v>
      </c>
      <c r="BC28" s="12" t="s">
        <v>100</v>
      </c>
      <c r="BD28" s="12" t="b">
        <v>1</v>
      </c>
      <c r="BE28" s="12" t="s">
        <v>100</v>
      </c>
      <c r="BF28" s="12" t="s">
        <v>100</v>
      </c>
      <c r="BG28" s="12" t="s">
        <v>100</v>
      </c>
      <c r="BH28" s="12" t="s">
        <v>100</v>
      </c>
      <c r="BI28" s="12" t="s">
        <v>100</v>
      </c>
      <c r="BJ28" s="12" t="b">
        <v>0</v>
      </c>
      <c r="BK28" s="12" t="s">
        <v>100</v>
      </c>
      <c r="BL28" s="12" t="s">
        <v>100</v>
      </c>
      <c r="BM28" s="12" t="s">
        <v>100</v>
      </c>
      <c r="BN28" s="12" t="s">
        <v>100</v>
      </c>
      <c r="BO28" s="12">
        <v>5000</v>
      </c>
      <c r="BP28" s="12" t="s">
        <v>100</v>
      </c>
      <c r="BQ28" s="12" t="s">
        <v>100</v>
      </c>
      <c r="BR28" s="12" t="s">
        <v>279</v>
      </c>
      <c r="BS28" s="12" t="s">
        <v>100</v>
      </c>
      <c r="BT28" s="12" t="s">
        <v>100</v>
      </c>
      <c r="BU28" s="12" t="s">
        <v>100</v>
      </c>
      <c r="BV28" s="12" t="s">
        <v>280</v>
      </c>
      <c r="BW28" s="12" t="s">
        <v>100</v>
      </c>
      <c r="BX28" s="12" t="s">
        <v>100</v>
      </c>
      <c r="BY28" s="12" t="b">
        <v>0</v>
      </c>
      <c r="BZ28" s="12" t="s">
        <v>100</v>
      </c>
      <c r="CA28" s="12">
        <v>4800</v>
      </c>
      <c r="CB28" s="12" t="s">
        <v>100</v>
      </c>
      <c r="CC28" s="12" t="s">
        <v>276</v>
      </c>
      <c r="CD28" s="12" t="s">
        <v>100</v>
      </c>
      <c r="CE28" s="12" t="s">
        <v>100</v>
      </c>
      <c r="CF28" s="12" t="s">
        <v>100</v>
      </c>
      <c r="CG28" s="12" t="s">
        <v>100</v>
      </c>
      <c r="CH28" s="12" t="s">
        <v>100</v>
      </c>
      <c r="CI28" s="12" t="s">
        <v>100</v>
      </c>
      <c r="CJ28" s="12">
        <v>1</v>
      </c>
      <c r="CK28" s="20"/>
      <c r="CL28" s="16"/>
      <c r="CM28" s="20"/>
      <c r="CN28" s="20"/>
    </row>
    <row r="29" spans="1:93" s="147" customFormat="1" ht="30" customHeight="1" x14ac:dyDescent="0.25">
      <c r="A29" s="135">
        <v>28</v>
      </c>
      <c r="B29" s="135">
        <v>137</v>
      </c>
      <c r="C29" s="136" t="s">
        <v>284</v>
      </c>
      <c r="D29" s="137" t="s">
        <v>285</v>
      </c>
      <c r="E29" s="138" t="s">
        <v>149</v>
      </c>
      <c r="F29" s="138" t="s">
        <v>150</v>
      </c>
      <c r="G29" s="137" t="s">
        <v>151</v>
      </c>
      <c r="H29" s="137" t="s">
        <v>152</v>
      </c>
      <c r="I29" s="138" t="s">
        <v>98</v>
      </c>
      <c r="J29" s="139">
        <v>194</v>
      </c>
      <c r="K29" s="140">
        <f t="shared" si="0"/>
        <v>283.50515463917526</v>
      </c>
      <c r="L29" s="141">
        <v>55000</v>
      </c>
      <c r="M29" s="142">
        <f t="shared" si="1"/>
        <v>55000</v>
      </c>
      <c r="N29" s="142">
        <v>123966</v>
      </c>
      <c r="O29" s="142">
        <f t="shared" si="2"/>
        <v>55000</v>
      </c>
      <c r="P29" s="140">
        <f t="shared" si="3"/>
        <v>283.50515463917526</v>
      </c>
      <c r="Q29" s="141">
        <f t="shared" si="4"/>
        <v>5104096</v>
      </c>
      <c r="R29" s="143">
        <v>0</v>
      </c>
      <c r="S29" s="142">
        <v>0</v>
      </c>
      <c r="T29" s="141"/>
      <c r="U29" s="137"/>
      <c r="V29" s="137"/>
      <c r="W29" s="137" t="s">
        <v>154</v>
      </c>
      <c r="X29" s="137" t="s">
        <v>100</v>
      </c>
      <c r="Y29" s="137" t="s">
        <v>100</v>
      </c>
      <c r="Z29" s="137" t="s">
        <v>100</v>
      </c>
      <c r="AA29" s="137" t="s">
        <v>100</v>
      </c>
      <c r="AB29" s="144">
        <v>44136</v>
      </c>
      <c r="AC29" s="137" t="s">
        <v>100</v>
      </c>
      <c r="AD29" s="137" t="s">
        <v>100</v>
      </c>
      <c r="AE29" s="137" t="s">
        <v>100</v>
      </c>
      <c r="AF29" s="137" t="s">
        <v>100</v>
      </c>
      <c r="AG29" s="137" t="s">
        <v>100</v>
      </c>
      <c r="AH29" s="137" t="s">
        <v>100</v>
      </c>
      <c r="AI29" s="137" t="s">
        <v>100</v>
      </c>
      <c r="AJ29" s="137">
        <v>0</v>
      </c>
      <c r="AK29" s="137" t="s">
        <v>155</v>
      </c>
      <c r="AL29" s="137" t="s">
        <v>100</v>
      </c>
      <c r="AM29" s="137" t="b">
        <v>0</v>
      </c>
      <c r="AN29" s="137" t="s">
        <v>102</v>
      </c>
      <c r="AO29" s="137" t="b">
        <v>0</v>
      </c>
      <c r="AP29" s="145">
        <v>0</v>
      </c>
      <c r="AQ29" s="141">
        <v>0</v>
      </c>
      <c r="AR29" s="137" t="s">
        <v>100</v>
      </c>
      <c r="AS29" s="137" t="s">
        <v>100</v>
      </c>
      <c r="AT29" s="144">
        <v>44256</v>
      </c>
      <c r="AU29" s="144">
        <v>43831</v>
      </c>
      <c r="AV29" s="137">
        <v>25000</v>
      </c>
      <c r="AW29" s="144">
        <v>43952</v>
      </c>
      <c r="AX29" s="137" t="b">
        <v>0</v>
      </c>
      <c r="AY29" s="137" t="s">
        <v>100</v>
      </c>
      <c r="AZ29" s="137" t="s">
        <v>100</v>
      </c>
      <c r="BA29" s="146" t="s">
        <v>100</v>
      </c>
      <c r="BB29" s="146">
        <v>284</v>
      </c>
      <c r="BC29" s="137" t="s">
        <v>100</v>
      </c>
      <c r="BD29" s="137" t="b">
        <v>0</v>
      </c>
      <c r="BE29" s="137" t="s">
        <v>100</v>
      </c>
      <c r="BF29" s="137" t="s">
        <v>100</v>
      </c>
      <c r="BG29" s="137" t="s">
        <v>100</v>
      </c>
      <c r="BH29" s="137" t="s">
        <v>100</v>
      </c>
      <c r="BI29" s="137">
        <v>30000</v>
      </c>
      <c r="BJ29" s="137" t="b">
        <v>0</v>
      </c>
      <c r="BK29" s="137" t="s">
        <v>100</v>
      </c>
      <c r="BL29" s="137" t="s">
        <v>100</v>
      </c>
      <c r="BM29" s="137" t="s">
        <v>100</v>
      </c>
      <c r="BN29" s="137" t="s">
        <v>100</v>
      </c>
      <c r="BO29" s="137" t="s">
        <v>100</v>
      </c>
      <c r="BP29" s="137" t="s">
        <v>100</v>
      </c>
      <c r="BQ29" s="137" t="s">
        <v>100</v>
      </c>
      <c r="BR29" s="137" t="s">
        <v>156</v>
      </c>
      <c r="BS29" s="137" t="s">
        <v>100</v>
      </c>
      <c r="BT29" s="137" t="s">
        <v>100</v>
      </c>
      <c r="BU29" s="137">
        <v>1213</v>
      </c>
      <c r="BV29" s="137" t="s">
        <v>286</v>
      </c>
      <c r="BW29" s="137" t="s">
        <v>100</v>
      </c>
      <c r="BX29" s="137" t="s">
        <v>100</v>
      </c>
      <c r="BY29" s="137" t="b">
        <v>0</v>
      </c>
      <c r="BZ29" s="137" t="s">
        <v>100</v>
      </c>
      <c r="CA29" s="137">
        <v>0</v>
      </c>
      <c r="CB29" s="137">
        <v>0</v>
      </c>
      <c r="CC29" s="137" t="s">
        <v>158</v>
      </c>
      <c r="CD29" s="137" t="s">
        <v>100</v>
      </c>
      <c r="CE29" s="137" t="s">
        <v>100</v>
      </c>
      <c r="CF29" s="137" t="s">
        <v>100</v>
      </c>
      <c r="CG29" s="137" t="s">
        <v>100</v>
      </c>
      <c r="CH29" s="137" t="s">
        <v>100</v>
      </c>
      <c r="CI29" s="137" t="s">
        <v>100</v>
      </c>
      <c r="CJ29" s="137">
        <v>1</v>
      </c>
      <c r="CK29" s="137"/>
      <c r="CL29" s="143"/>
      <c r="CM29" s="137"/>
      <c r="CN29" s="137"/>
      <c r="CO29" s="147" t="s">
        <v>287</v>
      </c>
    </row>
    <row r="30" spans="1:93" ht="30" customHeight="1" x14ac:dyDescent="0.25">
      <c r="A30" s="9">
        <v>29</v>
      </c>
      <c r="B30" s="9">
        <v>138</v>
      </c>
      <c r="C30" s="10" t="s">
        <v>292</v>
      </c>
      <c r="D30" s="11" t="s">
        <v>293</v>
      </c>
      <c r="E30" s="11" t="s">
        <v>189</v>
      </c>
      <c r="F30" s="11" t="s">
        <v>95</v>
      </c>
      <c r="G30" s="12" t="s">
        <v>190</v>
      </c>
      <c r="H30" s="12" t="s">
        <v>191</v>
      </c>
      <c r="I30" s="11" t="s">
        <v>153</v>
      </c>
      <c r="J30" s="37">
        <v>11360</v>
      </c>
      <c r="K30" s="35">
        <f t="shared" si="0"/>
        <v>572.18309859154931</v>
      </c>
      <c r="L30" s="14">
        <v>6500000</v>
      </c>
      <c r="M30" s="15">
        <f t="shared" si="1"/>
        <v>5000000</v>
      </c>
      <c r="N30" s="15">
        <v>4260000</v>
      </c>
      <c r="O30" s="15">
        <f t="shared" si="2"/>
        <v>4260000</v>
      </c>
      <c r="P30" s="35">
        <f t="shared" si="3"/>
        <v>375</v>
      </c>
      <c r="Q30" s="14">
        <f>Q29+O30</f>
        <v>9364096</v>
      </c>
      <c r="R30" s="16">
        <v>0</v>
      </c>
      <c r="S30" s="15">
        <v>1500000</v>
      </c>
      <c r="T30" s="14">
        <v>2240000</v>
      </c>
      <c r="U30" s="12" t="s">
        <v>294</v>
      </c>
      <c r="V30" s="12"/>
      <c r="W30" s="12" t="s">
        <v>295</v>
      </c>
      <c r="X30" s="12">
        <v>1</v>
      </c>
      <c r="Y30" s="12">
        <v>5</v>
      </c>
      <c r="Z30" s="12" t="s">
        <v>100</v>
      </c>
      <c r="AA30" s="12" t="s">
        <v>100</v>
      </c>
      <c r="AB30" s="17">
        <v>44470</v>
      </c>
      <c r="AC30" s="12" t="s">
        <v>100</v>
      </c>
      <c r="AD30" s="12" t="s">
        <v>100</v>
      </c>
      <c r="AE30" s="12" t="s">
        <v>100</v>
      </c>
      <c r="AF30" s="12" t="s">
        <v>100</v>
      </c>
      <c r="AG30" s="12" t="s">
        <v>100</v>
      </c>
      <c r="AH30" s="12" t="s">
        <v>100</v>
      </c>
      <c r="AI30" s="12" t="s">
        <v>100</v>
      </c>
      <c r="AJ30" s="12">
        <v>0</v>
      </c>
      <c r="AK30" s="12" t="s">
        <v>196</v>
      </c>
      <c r="AL30" s="12" t="s">
        <v>100</v>
      </c>
      <c r="AM30" s="12" t="b">
        <v>0</v>
      </c>
      <c r="AN30" s="12" t="s">
        <v>143</v>
      </c>
      <c r="AO30" s="12" t="b">
        <v>1</v>
      </c>
      <c r="AP30" s="13">
        <v>3302</v>
      </c>
      <c r="AQ30" s="14">
        <f t="shared" ref="AQ30:AQ36" si="7">M30/AP30</f>
        <v>1514.2337976983647</v>
      </c>
      <c r="AR30" s="12" t="s">
        <v>100</v>
      </c>
      <c r="AS30" s="12">
        <v>792000</v>
      </c>
      <c r="AT30" s="17">
        <v>44896</v>
      </c>
      <c r="AU30" s="17">
        <v>44013</v>
      </c>
      <c r="AV30" s="12">
        <v>600000</v>
      </c>
      <c r="AW30" s="17">
        <v>44287</v>
      </c>
      <c r="AX30" s="12" t="b">
        <v>0</v>
      </c>
      <c r="AY30" s="12">
        <v>6.38</v>
      </c>
      <c r="AZ30" s="12">
        <v>23.51</v>
      </c>
      <c r="BA30" s="19">
        <v>1969</v>
      </c>
      <c r="BB30" s="19">
        <v>572</v>
      </c>
      <c r="BC30" s="12">
        <v>5900000</v>
      </c>
      <c r="BD30" s="12" t="b">
        <v>0</v>
      </c>
      <c r="BE30" s="12" t="s">
        <v>100</v>
      </c>
      <c r="BF30" s="12" t="s">
        <v>100</v>
      </c>
      <c r="BG30" s="12" t="s">
        <v>100</v>
      </c>
      <c r="BH30" s="12" t="s">
        <v>100</v>
      </c>
      <c r="BI30" s="12" t="s">
        <v>100</v>
      </c>
      <c r="BJ30" s="12" t="b">
        <v>0</v>
      </c>
      <c r="BK30" s="12" t="s">
        <v>100</v>
      </c>
      <c r="BL30" s="12" t="s">
        <v>100</v>
      </c>
      <c r="BM30" s="12" t="s">
        <v>100</v>
      </c>
      <c r="BN30" s="12" t="s">
        <v>100</v>
      </c>
      <c r="BO30" s="12" t="s">
        <v>100</v>
      </c>
      <c r="BP30" s="12" t="s">
        <v>100</v>
      </c>
      <c r="BQ30" s="12" t="s">
        <v>100</v>
      </c>
      <c r="BR30" s="12" t="s">
        <v>195</v>
      </c>
      <c r="BS30" s="12" t="s">
        <v>100</v>
      </c>
      <c r="BT30" s="12" t="s">
        <v>100</v>
      </c>
      <c r="BU30" s="12" t="s">
        <v>100</v>
      </c>
      <c r="BV30" s="12" t="s">
        <v>296</v>
      </c>
      <c r="BW30" s="12" t="s">
        <v>100</v>
      </c>
      <c r="BX30" s="12" t="s">
        <v>100</v>
      </c>
      <c r="BY30" s="12" t="b">
        <v>0</v>
      </c>
      <c r="BZ30" s="12" t="s">
        <v>100</v>
      </c>
      <c r="CA30" s="12">
        <v>250000</v>
      </c>
      <c r="CB30" s="12">
        <v>0</v>
      </c>
      <c r="CC30" s="12" t="s">
        <v>297</v>
      </c>
      <c r="CD30" s="12" t="s">
        <v>100</v>
      </c>
      <c r="CE30" s="12" t="s">
        <v>100</v>
      </c>
      <c r="CF30" s="12" t="s">
        <v>100</v>
      </c>
      <c r="CG30" s="12" t="s">
        <v>100</v>
      </c>
      <c r="CH30" s="12" t="s">
        <v>100</v>
      </c>
      <c r="CI30" s="12" t="s">
        <v>100</v>
      </c>
      <c r="CJ30" s="12">
        <v>1</v>
      </c>
      <c r="CK30" s="20"/>
      <c r="CL30" s="16"/>
      <c r="CM30" s="20"/>
      <c r="CN30" s="20"/>
    </row>
    <row r="31" spans="1:93" ht="30" customHeight="1" x14ac:dyDescent="0.25">
      <c r="A31" s="9">
        <v>30</v>
      </c>
      <c r="B31" s="9">
        <v>139</v>
      </c>
      <c r="C31" s="10" t="s">
        <v>298</v>
      </c>
      <c r="D31" s="12" t="s">
        <v>299</v>
      </c>
      <c r="E31" s="11" t="s">
        <v>252</v>
      </c>
      <c r="F31" s="11" t="s">
        <v>300</v>
      </c>
      <c r="G31" s="12" t="s">
        <v>254</v>
      </c>
      <c r="H31" s="12" t="s">
        <v>255</v>
      </c>
      <c r="I31" s="11" t="s">
        <v>98</v>
      </c>
      <c r="J31" s="37">
        <v>841</v>
      </c>
      <c r="K31" s="35">
        <f t="shared" si="0"/>
        <v>400</v>
      </c>
      <c r="L31" s="14">
        <v>336400</v>
      </c>
      <c r="M31" s="15">
        <f t="shared" si="1"/>
        <v>336400</v>
      </c>
      <c r="N31" s="15">
        <v>336400</v>
      </c>
      <c r="O31" s="15">
        <f t="shared" si="2"/>
        <v>336400</v>
      </c>
      <c r="P31" s="35">
        <f t="shared" si="3"/>
        <v>400</v>
      </c>
      <c r="Q31" s="14">
        <f t="shared" si="4"/>
        <v>9700496</v>
      </c>
      <c r="R31" s="16">
        <v>0</v>
      </c>
      <c r="S31" s="15">
        <v>0</v>
      </c>
      <c r="T31" s="14"/>
      <c r="U31" s="12"/>
      <c r="V31" s="12"/>
      <c r="W31" s="12" t="s">
        <v>195</v>
      </c>
      <c r="X31" s="12" t="s">
        <v>100</v>
      </c>
      <c r="Y31" s="12" t="s">
        <v>100</v>
      </c>
      <c r="Z31" s="12" t="s">
        <v>100</v>
      </c>
      <c r="AA31" s="12" t="s">
        <v>100</v>
      </c>
      <c r="AB31" s="17">
        <v>43983</v>
      </c>
      <c r="AC31" s="12" t="s">
        <v>100</v>
      </c>
      <c r="AD31" s="12" t="s">
        <v>100</v>
      </c>
      <c r="AE31" s="12" t="s">
        <v>100</v>
      </c>
      <c r="AF31" s="12" t="s">
        <v>100</v>
      </c>
      <c r="AG31" s="12" t="s">
        <v>100</v>
      </c>
      <c r="AH31" s="12" t="s">
        <v>100</v>
      </c>
      <c r="AI31" s="12" t="s">
        <v>100</v>
      </c>
      <c r="AJ31" s="12">
        <v>0</v>
      </c>
      <c r="AK31" s="12" t="s">
        <v>266</v>
      </c>
      <c r="AL31" s="12">
        <v>21030</v>
      </c>
      <c r="AM31" s="12" t="b">
        <v>0</v>
      </c>
      <c r="AN31" s="12" t="s">
        <v>102</v>
      </c>
      <c r="AO31" s="12" t="b">
        <v>0</v>
      </c>
      <c r="AP31" s="13">
        <v>21</v>
      </c>
      <c r="AQ31" s="14">
        <f t="shared" si="7"/>
        <v>16019.047619047618</v>
      </c>
      <c r="AR31" s="12" t="s">
        <v>100</v>
      </c>
      <c r="AS31" s="12" t="s">
        <v>100</v>
      </c>
      <c r="AT31" s="17">
        <v>44926</v>
      </c>
      <c r="AU31" s="17">
        <v>43617</v>
      </c>
      <c r="AV31" s="12">
        <v>112133</v>
      </c>
      <c r="AW31" s="17">
        <v>43983</v>
      </c>
      <c r="AX31" s="12" t="b">
        <v>0</v>
      </c>
      <c r="AY31" s="12" t="s">
        <v>100</v>
      </c>
      <c r="AZ31" s="12" t="s">
        <v>100</v>
      </c>
      <c r="BA31" s="19">
        <v>16019</v>
      </c>
      <c r="BB31" s="19">
        <v>400</v>
      </c>
      <c r="BC31" s="12">
        <v>224267</v>
      </c>
      <c r="BD31" s="12" t="b">
        <v>0</v>
      </c>
      <c r="BE31" s="12" t="s">
        <v>100</v>
      </c>
      <c r="BF31" s="12" t="s">
        <v>100</v>
      </c>
      <c r="BG31" s="12" t="s">
        <v>100</v>
      </c>
      <c r="BH31" s="12" t="s">
        <v>100</v>
      </c>
      <c r="BI31" s="12" t="s">
        <v>100</v>
      </c>
      <c r="BJ31" s="12" t="b">
        <v>0</v>
      </c>
      <c r="BK31" s="12" t="s">
        <v>100</v>
      </c>
      <c r="BL31" s="12" t="s">
        <v>100</v>
      </c>
      <c r="BM31" s="12" t="s">
        <v>100</v>
      </c>
      <c r="BN31" s="12" t="s">
        <v>100</v>
      </c>
      <c r="BO31" s="12" t="s">
        <v>100</v>
      </c>
      <c r="BP31" s="12" t="s">
        <v>100</v>
      </c>
      <c r="BQ31" s="12" t="s">
        <v>100</v>
      </c>
      <c r="BR31" s="12" t="s">
        <v>301</v>
      </c>
      <c r="BS31" s="12" t="s">
        <v>100</v>
      </c>
      <c r="BT31" s="12" t="s">
        <v>100</v>
      </c>
      <c r="BU31" s="12" t="s">
        <v>100</v>
      </c>
      <c r="BV31" s="12" t="s">
        <v>302</v>
      </c>
      <c r="BW31" s="12" t="s">
        <v>100</v>
      </c>
      <c r="BX31" s="12" t="s">
        <v>100</v>
      </c>
      <c r="BY31" s="12" t="b">
        <v>0</v>
      </c>
      <c r="BZ31" s="12" t="s">
        <v>100</v>
      </c>
      <c r="CA31" s="12">
        <v>200000</v>
      </c>
      <c r="CB31" s="12">
        <v>0</v>
      </c>
      <c r="CC31" s="12" t="s">
        <v>303</v>
      </c>
      <c r="CD31" s="12" t="s">
        <v>100</v>
      </c>
      <c r="CE31" s="12" t="s">
        <v>100</v>
      </c>
      <c r="CF31" s="12" t="s">
        <v>100</v>
      </c>
      <c r="CG31" s="12" t="s">
        <v>100</v>
      </c>
      <c r="CH31" s="12" t="s">
        <v>100</v>
      </c>
      <c r="CI31" s="12" t="s">
        <v>100</v>
      </c>
      <c r="CJ31" s="12">
        <v>1</v>
      </c>
      <c r="CK31" s="20"/>
      <c r="CL31" s="16"/>
      <c r="CM31" s="20"/>
      <c r="CN31" s="20"/>
    </row>
    <row r="32" spans="1:93" ht="30" customHeight="1" x14ac:dyDescent="0.25">
      <c r="A32" s="9">
        <v>31</v>
      </c>
      <c r="B32" s="9">
        <v>140</v>
      </c>
      <c r="C32" s="10" t="s">
        <v>304</v>
      </c>
      <c r="D32" s="12" t="s">
        <v>305</v>
      </c>
      <c r="E32" s="11" t="s">
        <v>252</v>
      </c>
      <c r="F32" s="11" t="s">
        <v>300</v>
      </c>
      <c r="G32" s="12" t="s">
        <v>254</v>
      </c>
      <c r="H32" s="12" t="s">
        <v>255</v>
      </c>
      <c r="I32" s="11" t="s">
        <v>153</v>
      </c>
      <c r="J32" s="37">
        <v>677</v>
      </c>
      <c r="K32" s="35">
        <f t="shared" si="0"/>
        <v>400</v>
      </c>
      <c r="L32" s="14">
        <v>270800</v>
      </c>
      <c r="M32" s="15">
        <f t="shared" si="1"/>
        <v>270800</v>
      </c>
      <c r="N32" s="15">
        <v>270800</v>
      </c>
      <c r="O32" s="15">
        <f t="shared" si="2"/>
        <v>270800</v>
      </c>
      <c r="P32" s="35">
        <f t="shared" si="3"/>
        <v>400</v>
      </c>
      <c r="Q32" s="14">
        <f t="shared" si="4"/>
        <v>9971296</v>
      </c>
      <c r="R32" s="16">
        <v>0</v>
      </c>
      <c r="S32" s="15">
        <v>0</v>
      </c>
      <c r="T32" s="14"/>
      <c r="U32" s="12"/>
      <c r="V32" s="12"/>
      <c r="W32" s="12" t="s">
        <v>195</v>
      </c>
      <c r="X32" s="12" t="s">
        <v>100</v>
      </c>
      <c r="Y32" s="12" t="s">
        <v>100</v>
      </c>
      <c r="Z32" s="12" t="s">
        <v>100</v>
      </c>
      <c r="AA32" s="12" t="s">
        <v>100</v>
      </c>
      <c r="AB32" s="17">
        <v>43983</v>
      </c>
      <c r="AC32" s="12" t="s">
        <v>100</v>
      </c>
      <c r="AD32" s="12" t="s">
        <v>100</v>
      </c>
      <c r="AE32" s="12" t="s">
        <v>100</v>
      </c>
      <c r="AF32" s="12" t="s">
        <v>100</v>
      </c>
      <c r="AG32" s="12" t="s">
        <v>100</v>
      </c>
      <c r="AH32" s="12" t="s">
        <v>100</v>
      </c>
      <c r="AI32" s="12" t="s">
        <v>100</v>
      </c>
      <c r="AJ32" s="12">
        <v>0</v>
      </c>
      <c r="AK32" s="12" t="s">
        <v>266</v>
      </c>
      <c r="AL32" s="12">
        <v>16932</v>
      </c>
      <c r="AM32" s="12" t="b">
        <v>0</v>
      </c>
      <c r="AN32" s="12" t="s">
        <v>102</v>
      </c>
      <c r="AO32" s="12" t="b">
        <v>0</v>
      </c>
      <c r="AP32" s="13">
        <v>17</v>
      </c>
      <c r="AQ32" s="14">
        <f t="shared" si="7"/>
        <v>15929.411764705883</v>
      </c>
      <c r="AR32" s="12" t="s">
        <v>100</v>
      </c>
      <c r="AS32" s="12" t="s">
        <v>100</v>
      </c>
      <c r="AT32" s="17">
        <v>44926</v>
      </c>
      <c r="AU32" s="17">
        <v>43617</v>
      </c>
      <c r="AV32" s="12">
        <v>90266</v>
      </c>
      <c r="AW32" s="17">
        <v>43983</v>
      </c>
      <c r="AX32" s="12" t="b">
        <v>0</v>
      </c>
      <c r="AY32" s="12" t="s">
        <v>100</v>
      </c>
      <c r="AZ32" s="12" t="s">
        <v>100</v>
      </c>
      <c r="BA32" s="19">
        <v>15929</v>
      </c>
      <c r="BB32" s="19">
        <v>400</v>
      </c>
      <c r="BC32" s="12">
        <v>180534</v>
      </c>
      <c r="BD32" s="12" t="b">
        <v>0</v>
      </c>
      <c r="BE32" s="12" t="s">
        <v>100</v>
      </c>
      <c r="BF32" s="12" t="s">
        <v>100</v>
      </c>
      <c r="BG32" s="12" t="s">
        <v>100</v>
      </c>
      <c r="BH32" s="12" t="s">
        <v>100</v>
      </c>
      <c r="BI32" s="12" t="s">
        <v>100</v>
      </c>
      <c r="BJ32" s="12" t="b">
        <v>0</v>
      </c>
      <c r="BK32" s="12" t="s">
        <v>100</v>
      </c>
      <c r="BL32" s="12" t="s">
        <v>100</v>
      </c>
      <c r="BM32" s="12" t="s">
        <v>100</v>
      </c>
      <c r="BN32" s="12" t="s">
        <v>100</v>
      </c>
      <c r="BO32" s="12" t="s">
        <v>100</v>
      </c>
      <c r="BP32" s="12" t="s">
        <v>100</v>
      </c>
      <c r="BQ32" s="12" t="s">
        <v>100</v>
      </c>
      <c r="BR32" s="12" t="s">
        <v>100</v>
      </c>
      <c r="BS32" s="12" t="s">
        <v>100</v>
      </c>
      <c r="BT32" s="12" t="s">
        <v>100</v>
      </c>
      <c r="BU32" s="12" t="s">
        <v>100</v>
      </c>
      <c r="BV32" s="12" t="s">
        <v>306</v>
      </c>
      <c r="BW32" s="12" t="s">
        <v>100</v>
      </c>
      <c r="BX32" s="12" t="s">
        <v>100</v>
      </c>
      <c r="BY32" s="12" t="b">
        <v>0</v>
      </c>
      <c r="BZ32" s="12" t="s">
        <v>100</v>
      </c>
      <c r="CA32" s="12">
        <v>190000</v>
      </c>
      <c r="CB32" s="12">
        <v>0</v>
      </c>
      <c r="CC32" s="12" t="s">
        <v>303</v>
      </c>
      <c r="CD32" s="12" t="s">
        <v>100</v>
      </c>
      <c r="CE32" s="12" t="s">
        <v>100</v>
      </c>
      <c r="CF32" s="12" t="s">
        <v>100</v>
      </c>
      <c r="CG32" s="12" t="s">
        <v>100</v>
      </c>
      <c r="CH32" s="12" t="s">
        <v>100</v>
      </c>
      <c r="CI32" s="12" t="s">
        <v>100</v>
      </c>
      <c r="CJ32" s="12">
        <v>1</v>
      </c>
      <c r="CK32" s="20"/>
      <c r="CL32" s="16"/>
      <c r="CM32" s="20"/>
      <c r="CN32" s="20"/>
    </row>
    <row r="33" spans="1:93" ht="30" customHeight="1" x14ac:dyDescent="0.25">
      <c r="A33" s="9">
        <v>32</v>
      </c>
      <c r="B33" s="9">
        <v>141</v>
      </c>
      <c r="C33" s="10" t="s">
        <v>307</v>
      </c>
      <c r="D33" s="12" t="s">
        <v>308</v>
      </c>
      <c r="E33" s="11" t="s">
        <v>252</v>
      </c>
      <c r="F33" s="11" t="s">
        <v>300</v>
      </c>
      <c r="G33" s="12" t="s">
        <v>254</v>
      </c>
      <c r="H33" s="12" t="s">
        <v>255</v>
      </c>
      <c r="I33" s="11" t="s">
        <v>140</v>
      </c>
      <c r="J33" s="37">
        <v>662</v>
      </c>
      <c r="K33" s="35">
        <f t="shared" ref="K33:K61" si="8">L33/J33</f>
        <v>400</v>
      </c>
      <c r="L33" s="14">
        <v>264800</v>
      </c>
      <c r="M33" s="15">
        <f t="shared" ref="M33:M61" si="9">L33-R33-S33</f>
        <v>264800</v>
      </c>
      <c r="N33" s="15">
        <v>264800</v>
      </c>
      <c r="O33" s="15">
        <f t="shared" ref="O33:O61" si="10">IF(N33&gt;M33,M33,N33)</f>
        <v>264800</v>
      </c>
      <c r="P33" s="35">
        <f t="shared" ref="P33:P60" si="11">O33/J33</f>
        <v>400</v>
      </c>
      <c r="Q33" s="14">
        <f t="shared" si="4"/>
        <v>10236096</v>
      </c>
      <c r="R33" s="16">
        <v>0</v>
      </c>
      <c r="S33" s="15">
        <v>0</v>
      </c>
      <c r="T33" s="14"/>
      <c r="U33" s="12"/>
      <c r="V33" s="12"/>
      <c r="W33" s="12" t="s">
        <v>195</v>
      </c>
      <c r="X33" s="12" t="s">
        <v>100</v>
      </c>
      <c r="Y33" s="12" t="s">
        <v>100</v>
      </c>
      <c r="Z33" s="12" t="s">
        <v>100</v>
      </c>
      <c r="AA33" s="12" t="s">
        <v>100</v>
      </c>
      <c r="AB33" s="17">
        <v>43983</v>
      </c>
      <c r="AC33" s="12" t="s">
        <v>100</v>
      </c>
      <c r="AD33" s="12" t="s">
        <v>100</v>
      </c>
      <c r="AE33" s="12" t="s">
        <v>100</v>
      </c>
      <c r="AF33" s="12" t="s">
        <v>100</v>
      </c>
      <c r="AG33" s="12" t="s">
        <v>100</v>
      </c>
      <c r="AH33" s="12" t="s">
        <v>100</v>
      </c>
      <c r="AI33" s="12" t="s">
        <v>100</v>
      </c>
      <c r="AJ33" s="12">
        <v>0</v>
      </c>
      <c r="AK33" s="12" t="s">
        <v>266</v>
      </c>
      <c r="AL33" s="12">
        <v>16560</v>
      </c>
      <c r="AM33" s="12" t="b">
        <v>0</v>
      </c>
      <c r="AN33" s="12" t="s">
        <v>102</v>
      </c>
      <c r="AO33" s="12" t="b">
        <v>0</v>
      </c>
      <c r="AP33" s="13">
        <v>17</v>
      </c>
      <c r="AQ33" s="14">
        <f t="shared" si="7"/>
        <v>15576.470588235294</v>
      </c>
      <c r="AR33" s="12" t="s">
        <v>100</v>
      </c>
      <c r="AS33" s="12" t="s">
        <v>100</v>
      </c>
      <c r="AT33" s="17">
        <v>45291</v>
      </c>
      <c r="AU33" s="17">
        <v>43617</v>
      </c>
      <c r="AV33" s="12">
        <v>88266</v>
      </c>
      <c r="AW33" s="17">
        <v>43983</v>
      </c>
      <c r="AX33" s="12" t="b">
        <v>0</v>
      </c>
      <c r="AY33" s="12" t="s">
        <v>100</v>
      </c>
      <c r="AZ33" s="12" t="s">
        <v>100</v>
      </c>
      <c r="BA33" s="19">
        <v>15576</v>
      </c>
      <c r="BB33" s="19">
        <v>400</v>
      </c>
      <c r="BC33" s="12">
        <v>176534</v>
      </c>
      <c r="BD33" s="12" t="b">
        <v>0</v>
      </c>
      <c r="BE33" s="12" t="s">
        <v>100</v>
      </c>
      <c r="BF33" s="12" t="s">
        <v>100</v>
      </c>
      <c r="BG33" s="12" t="s">
        <v>100</v>
      </c>
      <c r="BH33" s="12" t="s">
        <v>100</v>
      </c>
      <c r="BI33" s="12" t="s">
        <v>100</v>
      </c>
      <c r="BJ33" s="12" t="b">
        <v>0</v>
      </c>
      <c r="BK33" s="12" t="s">
        <v>100</v>
      </c>
      <c r="BL33" s="12" t="s">
        <v>100</v>
      </c>
      <c r="BM33" s="12" t="s">
        <v>100</v>
      </c>
      <c r="BN33" s="12" t="s">
        <v>100</v>
      </c>
      <c r="BO33" s="12" t="s">
        <v>100</v>
      </c>
      <c r="BP33" s="12" t="s">
        <v>100</v>
      </c>
      <c r="BQ33" s="12" t="s">
        <v>100</v>
      </c>
      <c r="BR33" s="12" t="s">
        <v>301</v>
      </c>
      <c r="BS33" s="12" t="s">
        <v>100</v>
      </c>
      <c r="BT33" s="12" t="s">
        <v>100</v>
      </c>
      <c r="BU33" s="12" t="s">
        <v>100</v>
      </c>
      <c r="BV33" s="12" t="s">
        <v>309</v>
      </c>
      <c r="BW33" s="12" t="s">
        <v>100</v>
      </c>
      <c r="BX33" s="12" t="s">
        <v>100</v>
      </c>
      <c r="BY33" s="12" t="b">
        <v>0</v>
      </c>
      <c r="BZ33" s="12" t="s">
        <v>100</v>
      </c>
      <c r="CA33" s="12">
        <v>170000</v>
      </c>
      <c r="CB33" s="12">
        <v>0</v>
      </c>
      <c r="CC33" s="12" t="s">
        <v>303</v>
      </c>
      <c r="CD33" s="12" t="s">
        <v>100</v>
      </c>
      <c r="CE33" s="12" t="s">
        <v>100</v>
      </c>
      <c r="CF33" s="12" t="s">
        <v>100</v>
      </c>
      <c r="CG33" s="12" t="s">
        <v>100</v>
      </c>
      <c r="CH33" s="12" t="s">
        <v>100</v>
      </c>
      <c r="CI33" s="12" t="s">
        <v>100</v>
      </c>
      <c r="CJ33" s="12">
        <v>1</v>
      </c>
      <c r="CK33" s="20"/>
      <c r="CL33" s="16"/>
      <c r="CM33" s="20"/>
      <c r="CN33" s="20"/>
    </row>
    <row r="34" spans="1:93" ht="30" customHeight="1" x14ac:dyDescent="0.25">
      <c r="A34" s="9">
        <v>33</v>
      </c>
      <c r="B34" s="9">
        <v>142</v>
      </c>
      <c r="C34" s="10" t="s">
        <v>310</v>
      </c>
      <c r="D34" s="12" t="s">
        <v>311</v>
      </c>
      <c r="E34" s="11" t="s">
        <v>252</v>
      </c>
      <c r="F34" s="11" t="s">
        <v>300</v>
      </c>
      <c r="G34" s="12" t="s">
        <v>254</v>
      </c>
      <c r="H34" s="12" t="s">
        <v>255</v>
      </c>
      <c r="I34" s="11" t="s">
        <v>98</v>
      </c>
      <c r="J34" s="37">
        <v>68</v>
      </c>
      <c r="K34" s="35">
        <f t="shared" si="8"/>
        <v>400</v>
      </c>
      <c r="L34" s="14">
        <v>27200</v>
      </c>
      <c r="M34" s="15">
        <f t="shared" si="9"/>
        <v>27200</v>
      </c>
      <c r="N34" s="15">
        <v>27200</v>
      </c>
      <c r="O34" s="15">
        <f t="shared" si="10"/>
        <v>27200</v>
      </c>
      <c r="P34" s="35">
        <f t="shared" si="11"/>
        <v>400</v>
      </c>
      <c r="Q34" s="14">
        <f t="shared" si="4"/>
        <v>10263296</v>
      </c>
      <c r="R34" s="16">
        <v>0</v>
      </c>
      <c r="S34" s="15">
        <v>0</v>
      </c>
      <c r="T34" s="14"/>
      <c r="U34" s="12"/>
      <c r="V34" s="12"/>
      <c r="W34" s="12" t="s">
        <v>195</v>
      </c>
      <c r="X34" s="12" t="s">
        <v>100</v>
      </c>
      <c r="Y34" s="12" t="s">
        <v>100</v>
      </c>
      <c r="Z34" s="12" t="s">
        <v>100</v>
      </c>
      <c r="AA34" s="12" t="s">
        <v>100</v>
      </c>
      <c r="AB34" s="17">
        <v>43983</v>
      </c>
      <c r="AC34" s="12" t="s">
        <v>100</v>
      </c>
      <c r="AD34" s="12" t="s">
        <v>100</v>
      </c>
      <c r="AE34" s="12" t="s">
        <v>100</v>
      </c>
      <c r="AF34" s="12" t="s">
        <v>100</v>
      </c>
      <c r="AG34" s="12" t="s">
        <v>100</v>
      </c>
      <c r="AH34" s="12" t="s">
        <v>100</v>
      </c>
      <c r="AI34" s="12" t="s">
        <v>100</v>
      </c>
      <c r="AJ34" s="12">
        <v>0</v>
      </c>
      <c r="AK34" s="12" t="s">
        <v>266</v>
      </c>
      <c r="AL34" s="12">
        <v>1700</v>
      </c>
      <c r="AM34" s="12" t="b">
        <v>0</v>
      </c>
      <c r="AN34" s="12" t="s">
        <v>102</v>
      </c>
      <c r="AO34" s="12" t="b">
        <v>0</v>
      </c>
      <c r="AP34" s="13">
        <v>2</v>
      </c>
      <c r="AQ34" s="14">
        <f t="shared" si="7"/>
        <v>13600</v>
      </c>
      <c r="AR34" s="12" t="s">
        <v>100</v>
      </c>
      <c r="AS34" s="12" t="s">
        <v>100</v>
      </c>
      <c r="AT34" s="17">
        <v>44196</v>
      </c>
      <c r="AU34" s="17">
        <v>43789</v>
      </c>
      <c r="AV34" s="12">
        <v>1000</v>
      </c>
      <c r="AW34" s="17">
        <v>43983</v>
      </c>
      <c r="AX34" s="12" t="b">
        <v>0</v>
      </c>
      <c r="AY34" s="12" t="s">
        <v>100</v>
      </c>
      <c r="AZ34" s="12" t="s">
        <v>100</v>
      </c>
      <c r="BA34" s="19">
        <v>13600</v>
      </c>
      <c r="BB34" s="19">
        <v>400</v>
      </c>
      <c r="BC34" s="12">
        <v>26200</v>
      </c>
      <c r="BD34" s="12" t="b">
        <v>0</v>
      </c>
      <c r="BE34" s="12" t="s">
        <v>100</v>
      </c>
      <c r="BF34" s="12" t="s">
        <v>100</v>
      </c>
      <c r="BG34" s="12" t="s">
        <v>100</v>
      </c>
      <c r="BH34" s="12" t="s">
        <v>100</v>
      </c>
      <c r="BI34" s="12" t="s">
        <v>100</v>
      </c>
      <c r="BJ34" s="12" t="b">
        <v>0</v>
      </c>
      <c r="BK34" s="12" t="s">
        <v>100</v>
      </c>
      <c r="BL34" s="12" t="s">
        <v>100</v>
      </c>
      <c r="BM34" s="12" t="s">
        <v>100</v>
      </c>
      <c r="BN34" s="12" t="s">
        <v>100</v>
      </c>
      <c r="BO34" s="12" t="s">
        <v>100</v>
      </c>
      <c r="BP34" s="12" t="s">
        <v>100</v>
      </c>
      <c r="BQ34" s="12" t="s">
        <v>100</v>
      </c>
      <c r="BR34" s="12" t="s">
        <v>301</v>
      </c>
      <c r="BS34" s="12" t="s">
        <v>100</v>
      </c>
      <c r="BT34" s="12" t="s">
        <v>100</v>
      </c>
      <c r="BU34" s="12" t="s">
        <v>100</v>
      </c>
      <c r="BV34" s="12" t="s">
        <v>312</v>
      </c>
      <c r="BW34" s="12" t="s">
        <v>100</v>
      </c>
      <c r="BX34" s="12" t="s">
        <v>100</v>
      </c>
      <c r="BY34" s="12" t="b">
        <v>0</v>
      </c>
      <c r="BZ34" s="12" t="s">
        <v>100</v>
      </c>
      <c r="CA34" s="12">
        <v>27200</v>
      </c>
      <c r="CB34" s="12">
        <v>0</v>
      </c>
      <c r="CC34" s="12" t="s">
        <v>303</v>
      </c>
      <c r="CD34" s="12" t="s">
        <v>100</v>
      </c>
      <c r="CE34" s="12" t="s">
        <v>100</v>
      </c>
      <c r="CF34" s="12" t="s">
        <v>100</v>
      </c>
      <c r="CG34" s="12" t="s">
        <v>100</v>
      </c>
      <c r="CH34" s="12" t="s">
        <v>100</v>
      </c>
      <c r="CI34" s="12" t="s">
        <v>100</v>
      </c>
      <c r="CJ34" s="12">
        <v>1</v>
      </c>
      <c r="CK34" s="20"/>
      <c r="CL34" s="16"/>
      <c r="CM34" s="20"/>
      <c r="CN34" s="20"/>
    </row>
    <row r="35" spans="1:93" ht="30" customHeight="1" x14ac:dyDescent="0.25">
      <c r="A35" s="9">
        <v>34</v>
      </c>
      <c r="B35" s="9">
        <v>143</v>
      </c>
      <c r="C35" s="10" t="s">
        <v>313</v>
      </c>
      <c r="D35" s="12" t="s">
        <v>314</v>
      </c>
      <c r="E35" s="11" t="s">
        <v>252</v>
      </c>
      <c r="F35" s="11" t="s">
        <v>300</v>
      </c>
      <c r="G35" s="12" t="s">
        <v>254</v>
      </c>
      <c r="H35" s="12" t="s">
        <v>255</v>
      </c>
      <c r="I35" s="11" t="s">
        <v>140</v>
      </c>
      <c r="J35" s="37">
        <v>32</v>
      </c>
      <c r="K35" s="35">
        <f t="shared" si="8"/>
        <v>400</v>
      </c>
      <c r="L35" s="14">
        <v>12800</v>
      </c>
      <c r="M35" s="15">
        <f t="shared" si="9"/>
        <v>12800</v>
      </c>
      <c r="N35" s="15">
        <v>12800</v>
      </c>
      <c r="O35" s="15">
        <f t="shared" si="10"/>
        <v>12800</v>
      </c>
      <c r="P35" s="35">
        <f t="shared" si="11"/>
        <v>400</v>
      </c>
      <c r="Q35" s="14">
        <f t="shared" si="4"/>
        <v>10276096</v>
      </c>
      <c r="R35" s="16">
        <v>0</v>
      </c>
      <c r="S35" s="15">
        <v>0</v>
      </c>
      <c r="T35" s="14"/>
      <c r="U35" s="12"/>
      <c r="V35" s="12"/>
      <c r="W35" s="12" t="s">
        <v>195</v>
      </c>
      <c r="X35" s="12" t="s">
        <v>100</v>
      </c>
      <c r="Y35" s="12" t="s">
        <v>100</v>
      </c>
      <c r="Z35" s="12" t="s">
        <v>100</v>
      </c>
      <c r="AA35" s="12" t="s">
        <v>100</v>
      </c>
      <c r="AB35" s="17">
        <v>43983</v>
      </c>
      <c r="AC35" s="12" t="s">
        <v>100</v>
      </c>
      <c r="AD35" s="12" t="s">
        <v>100</v>
      </c>
      <c r="AE35" s="12" t="s">
        <v>100</v>
      </c>
      <c r="AF35" s="12" t="s">
        <v>100</v>
      </c>
      <c r="AG35" s="12" t="s">
        <v>100</v>
      </c>
      <c r="AH35" s="12" t="s">
        <v>100</v>
      </c>
      <c r="AI35" s="12" t="s">
        <v>100</v>
      </c>
      <c r="AJ35" s="12">
        <v>0</v>
      </c>
      <c r="AK35" s="12" t="s">
        <v>266</v>
      </c>
      <c r="AL35" s="12">
        <v>800</v>
      </c>
      <c r="AM35" s="12" t="b">
        <v>0</v>
      </c>
      <c r="AN35" s="12" t="s">
        <v>102</v>
      </c>
      <c r="AO35" s="12" t="b">
        <v>0</v>
      </c>
      <c r="AP35" s="13">
        <v>1</v>
      </c>
      <c r="AQ35" s="14">
        <f t="shared" si="7"/>
        <v>12800</v>
      </c>
      <c r="AR35" s="12" t="s">
        <v>100</v>
      </c>
      <c r="AS35" s="12" t="s">
        <v>100</v>
      </c>
      <c r="AT35" s="17">
        <v>44196</v>
      </c>
      <c r="AU35" s="17">
        <v>43789</v>
      </c>
      <c r="AV35" s="12">
        <v>800</v>
      </c>
      <c r="AW35" s="17">
        <v>43983</v>
      </c>
      <c r="AX35" s="12" t="b">
        <v>0</v>
      </c>
      <c r="AY35" s="12" t="s">
        <v>100</v>
      </c>
      <c r="AZ35" s="12" t="s">
        <v>100</v>
      </c>
      <c r="BA35" s="19">
        <v>12800</v>
      </c>
      <c r="BB35" s="19">
        <v>400</v>
      </c>
      <c r="BC35" s="12">
        <v>12000</v>
      </c>
      <c r="BD35" s="12" t="b">
        <v>0</v>
      </c>
      <c r="BE35" s="12" t="s">
        <v>100</v>
      </c>
      <c r="BF35" s="12" t="s">
        <v>100</v>
      </c>
      <c r="BG35" s="12" t="s">
        <v>100</v>
      </c>
      <c r="BH35" s="12" t="s">
        <v>100</v>
      </c>
      <c r="BI35" s="12" t="s">
        <v>100</v>
      </c>
      <c r="BJ35" s="12" t="b">
        <v>0</v>
      </c>
      <c r="BK35" s="12" t="s">
        <v>100</v>
      </c>
      <c r="BL35" s="12" t="s">
        <v>100</v>
      </c>
      <c r="BM35" s="12" t="s">
        <v>100</v>
      </c>
      <c r="BN35" s="12" t="s">
        <v>100</v>
      </c>
      <c r="BO35" s="12" t="s">
        <v>100</v>
      </c>
      <c r="BP35" s="12" t="s">
        <v>100</v>
      </c>
      <c r="BQ35" s="12" t="s">
        <v>100</v>
      </c>
      <c r="BR35" s="12" t="s">
        <v>301</v>
      </c>
      <c r="BS35" s="12" t="s">
        <v>100</v>
      </c>
      <c r="BT35" s="12" t="s">
        <v>100</v>
      </c>
      <c r="BU35" s="12" t="s">
        <v>100</v>
      </c>
      <c r="BV35" s="12" t="s">
        <v>315</v>
      </c>
      <c r="BW35" s="12" t="s">
        <v>100</v>
      </c>
      <c r="BX35" s="12" t="s">
        <v>100</v>
      </c>
      <c r="BY35" s="12" t="b">
        <v>0</v>
      </c>
      <c r="BZ35" s="12" t="s">
        <v>100</v>
      </c>
      <c r="CA35" s="12">
        <v>12800</v>
      </c>
      <c r="CB35" s="12">
        <v>0</v>
      </c>
      <c r="CC35" s="12" t="s">
        <v>303</v>
      </c>
      <c r="CD35" s="12" t="s">
        <v>100</v>
      </c>
      <c r="CE35" s="12" t="s">
        <v>100</v>
      </c>
      <c r="CF35" s="12" t="s">
        <v>100</v>
      </c>
      <c r="CG35" s="12" t="s">
        <v>100</v>
      </c>
      <c r="CH35" s="12" t="s">
        <v>100</v>
      </c>
      <c r="CI35" s="12" t="s">
        <v>100</v>
      </c>
      <c r="CJ35" s="12">
        <v>1</v>
      </c>
      <c r="CK35" s="20"/>
      <c r="CL35" s="16"/>
      <c r="CM35" s="20"/>
      <c r="CN35" s="20"/>
    </row>
    <row r="36" spans="1:93" ht="30" customHeight="1" x14ac:dyDescent="0.25">
      <c r="A36" s="9">
        <v>35</v>
      </c>
      <c r="B36" s="9">
        <v>144</v>
      </c>
      <c r="C36" s="10" t="s">
        <v>316</v>
      </c>
      <c r="D36" s="12" t="s">
        <v>317</v>
      </c>
      <c r="E36" s="11" t="s">
        <v>136</v>
      </c>
      <c r="F36" s="11" t="s">
        <v>318</v>
      </c>
      <c r="G36" s="12" t="s">
        <v>138</v>
      </c>
      <c r="H36" s="12" t="s">
        <v>139</v>
      </c>
      <c r="I36" s="11" t="s">
        <v>140</v>
      </c>
      <c r="J36" s="37">
        <v>3885</v>
      </c>
      <c r="K36" s="35">
        <f t="shared" si="8"/>
        <v>1086.8725868725869</v>
      </c>
      <c r="L36" s="14">
        <v>4222500</v>
      </c>
      <c r="M36" s="15">
        <f t="shared" si="9"/>
        <v>4222500</v>
      </c>
      <c r="N36" s="15">
        <v>1884225</v>
      </c>
      <c r="O36" s="15">
        <f t="shared" si="10"/>
        <v>1884225</v>
      </c>
      <c r="P36" s="35">
        <f t="shared" si="11"/>
        <v>485</v>
      </c>
      <c r="Q36" s="14">
        <f t="shared" si="4"/>
        <v>12160321</v>
      </c>
      <c r="R36" s="16">
        <v>0</v>
      </c>
      <c r="S36" s="15">
        <v>0</v>
      </c>
      <c r="T36" s="14">
        <v>2338275</v>
      </c>
      <c r="U36" s="12" t="s">
        <v>319</v>
      </c>
      <c r="V36" s="12"/>
      <c r="W36" s="12" t="s">
        <v>142</v>
      </c>
      <c r="X36" s="12" t="s">
        <v>100</v>
      </c>
      <c r="Y36" s="12" t="s">
        <v>100</v>
      </c>
      <c r="Z36" s="12" t="s">
        <v>100</v>
      </c>
      <c r="AA36" s="12" t="s">
        <v>100</v>
      </c>
      <c r="AB36" s="17">
        <v>45352</v>
      </c>
      <c r="AC36" s="12" t="s">
        <v>100</v>
      </c>
      <c r="AD36" s="12" t="s">
        <v>100</v>
      </c>
      <c r="AE36" s="12" t="s">
        <v>100</v>
      </c>
      <c r="AF36" s="12" t="s">
        <v>100</v>
      </c>
      <c r="AG36" s="12" t="s">
        <v>100</v>
      </c>
      <c r="AH36" s="12" t="s">
        <v>100</v>
      </c>
      <c r="AI36" s="12" t="s">
        <v>100</v>
      </c>
      <c r="AJ36" s="12">
        <v>0</v>
      </c>
      <c r="AK36" s="12">
        <v>3217734407</v>
      </c>
      <c r="AL36" s="12" t="s">
        <v>100</v>
      </c>
      <c r="AM36" s="12" t="b">
        <v>0</v>
      </c>
      <c r="AN36" s="12" t="s">
        <v>143</v>
      </c>
      <c r="AO36" s="12" t="b">
        <v>1</v>
      </c>
      <c r="AP36" s="13">
        <v>518</v>
      </c>
      <c r="AQ36" s="14">
        <f t="shared" si="7"/>
        <v>8151.5444015444018</v>
      </c>
      <c r="AR36" s="12" t="s">
        <v>100</v>
      </c>
      <c r="AS36" s="12" t="s">
        <v>100</v>
      </c>
      <c r="AT36" s="17">
        <v>45657</v>
      </c>
      <c r="AU36" s="17">
        <v>44927</v>
      </c>
      <c r="AV36" s="12">
        <v>600000</v>
      </c>
      <c r="AW36" s="17">
        <v>45078</v>
      </c>
      <c r="AX36" s="12" t="b">
        <v>0</v>
      </c>
      <c r="AY36" s="12" t="s">
        <v>100</v>
      </c>
      <c r="AZ36" s="12" t="s">
        <v>100</v>
      </c>
      <c r="BA36" s="19">
        <v>8152</v>
      </c>
      <c r="BB36" s="19">
        <v>1087</v>
      </c>
      <c r="BC36" s="12" t="s">
        <v>100</v>
      </c>
      <c r="BD36" s="12" t="b">
        <v>0</v>
      </c>
      <c r="BE36" s="12">
        <v>37</v>
      </c>
      <c r="BF36" s="12" t="s">
        <v>100</v>
      </c>
      <c r="BG36" s="12" t="s">
        <v>100</v>
      </c>
      <c r="BH36" s="12" t="s">
        <v>100</v>
      </c>
      <c r="BI36" s="12" t="s">
        <v>100</v>
      </c>
      <c r="BJ36" s="12" t="b">
        <v>0</v>
      </c>
      <c r="BK36" s="12" t="s">
        <v>100</v>
      </c>
      <c r="BL36" s="12" t="s">
        <v>100</v>
      </c>
      <c r="BM36" s="12" t="s">
        <v>100</v>
      </c>
      <c r="BN36" s="12" t="s">
        <v>100</v>
      </c>
      <c r="BO36" s="12" t="s">
        <v>100</v>
      </c>
      <c r="BP36" s="12" t="s">
        <v>100</v>
      </c>
      <c r="BQ36" s="12" t="s">
        <v>100</v>
      </c>
      <c r="BR36" s="12" t="s">
        <v>144</v>
      </c>
      <c r="BS36" s="12" t="s">
        <v>100</v>
      </c>
      <c r="BT36" s="12" t="s">
        <v>100</v>
      </c>
      <c r="BU36" s="12" t="s">
        <v>100</v>
      </c>
      <c r="BV36" s="12" t="s">
        <v>320</v>
      </c>
      <c r="BW36" s="12" t="s">
        <v>100</v>
      </c>
      <c r="BX36" s="12" t="s">
        <v>100</v>
      </c>
      <c r="BY36" s="12" t="b">
        <v>0</v>
      </c>
      <c r="BZ36" s="12" t="s">
        <v>100</v>
      </c>
      <c r="CA36" s="12">
        <v>1884225</v>
      </c>
      <c r="CB36" s="12">
        <v>2500</v>
      </c>
      <c r="CC36" s="12" t="s">
        <v>146</v>
      </c>
      <c r="CD36" s="12">
        <v>3620000</v>
      </c>
      <c r="CE36" s="12" t="s">
        <v>100</v>
      </c>
      <c r="CF36" s="12" t="s">
        <v>100</v>
      </c>
      <c r="CG36" s="12" t="s">
        <v>100</v>
      </c>
      <c r="CH36" s="12" t="s">
        <v>100</v>
      </c>
      <c r="CI36" s="12" t="s">
        <v>100</v>
      </c>
      <c r="CJ36" s="12">
        <v>1</v>
      </c>
      <c r="CK36" s="20"/>
      <c r="CL36" s="16"/>
      <c r="CM36" s="20"/>
      <c r="CN36" s="20"/>
    </row>
    <row r="37" spans="1:93" ht="30" customHeight="1" x14ac:dyDescent="0.25">
      <c r="A37" s="9">
        <v>36</v>
      </c>
      <c r="B37" s="9">
        <v>145</v>
      </c>
      <c r="C37" s="10" t="s">
        <v>321</v>
      </c>
      <c r="D37" s="12" t="s">
        <v>322</v>
      </c>
      <c r="E37" s="11" t="s">
        <v>149</v>
      </c>
      <c r="F37" s="11" t="s">
        <v>288</v>
      </c>
      <c r="G37" s="12" t="s">
        <v>151</v>
      </c>
      <c r="H37" s="12" t="s">
        <v>152</v>
      </c>
      <c r="I37" s="11" t="s">
        <v>140</v>
      </c>
      <c r="J37" s="37">
        <v>1292</v>
      </c>
      <c r="K37" s="35">
        <f t="shared" si="8"/>
        <v>851.39318885448915</v>
      </c>
      <c r="L37" s="14">
        <v>1100000</v>
      </c>
      <c r="M37" s="15">
        <f t="shared" si="9"/>
        <v>1100000</v>
      </c>
      <c r="N37" s="15">
        <v>1100000</v>
      </c>
      <c r="O37" s="15">
        <f t="shared" si="10"/>
        <v>1100000</v>
      </c>
      <c r="P37" s="35">
        <f t="shared" si="11"/>
        <v>851.39318885448915</v>
      </c>
      <c r="Q37" s="14">
        <f t="shared" si="4"/>
        <v>13260321</v>
      </c>
      <c r="R37" s="16">
        <v>0</v>
      </c>
      <c r="S37" s="15">
        <v>0</v>
      </c>
      <c r="T37" s="14"/>
      <c r="U37" s="12" t="s">
        <v>323</v>
      </c>
      <c r="V37" s="12"/>
      <c r="W37" s="12" t="s">
        <v>324</v>
      </c>
      <c r="X37" s="12" t="s">
        <v>100</v>
      </c>
      <c r="Y37" s="12" t="s">
        <v>100</v>
      </c>
      <c r="Z37" s="12" t="s">
        <v>100</v>
      </c>
      <c r="AA37" s="12" t="s">
        <v>100</v>
      </c>
      <c r="AB37" s="17">
        <v>44287</v>
      </c>
      <c r="AC37" s="12" t="s">
        <v>100</v>
      </c>
      <c r="AD37" s="12" t="s">
        <v>100</v>
      </c>
      <c r="AE37" s="12" t="s">
        <v>100</v>
      </c>
      <c r="AF37" s="12" t="s">
        <v>100</v>
      </c>
      <c r="AG37" s="12" t="s">
        <v>100</v>
      </c>
      <c r="AH37" s="12" t="s">
        <v>100</v>
      </c>
      <c r="AI37" s="12" t="s">
        <v>100</v>
      </c>
      <c r="AJ37" s="12">
        <v>0</v>
      </c>
      <c r="AK37" s="12" t="s">
        <v>155</v>
      </c>
      <c r="AL37" s="12" t="s">
        <v>100</v>
      </c>
      <c r="AM37" s="12" t="b">
        <v>0</v>
      </c>
      <c r="AN37" s="12" t="s">
        <v>102</v>
      </c>
      <c r="AO37" s="12" t="b">
        <v>0</v>
      </c>
      <c r="AP37" s="13">
        <v>0</v>
      </c>
      <c r="AQ37" s="14">
        <v>0</v>
      </c>
      <c r="AR37" s="12" t="s">
        <v>100</v>
      </c>
      <c r="AS37" s="12" t="s">
        <v>100</v>
      </c>
      <c r="AT37" s="17">
        <v>44896</v>
      </c>
      <c r="AU37" s="17">
        <v>44166</v>
      </c>
      <c r="AV37" s="12">
        <v>97000</v>
      </c>
      <c r="AW37" s="17">
        <v>44531</v>
      </c>
      <c r="AX37" s="12" t="b">
        <v>0</v>
      </c>
      <c r="AY37" s="12" t="s">
        <v>100</v>
      </c>
      <c r="AZ37" s="12" t="s">
        <v>100</v>
      </c>
      <c r="BA37" s="19" t="s">
        <v>100</v>
      </c>
      <c r="BB37" s="19">
        <v>851</v>
      </c>
      <c r="BC37" s="12" t="s">
        <v>100</v>
      </c>
      <c r="BD37" s="12" t="b">
        <v>0</v>
      </c>
      <c r="BE37" s="12" t="s">
        <v>100</v>
      </c>
      <c r="BF37" s="12" t="s">
        <v>100</v>
      </c>
      <c r="BG37" s="12">
        <v>1292</v>
      </c>
      <c r="BH37" s="12" t="s">
        <v>100</v>
      </c>
      <c r="BI37" s="12" t="s">
        <v>100</v>
      </c>
      <c r="BJ37" s="12" t="b">
        <v>1</v>
      </c>
      <c r="BK37" s="12" t="s">
        <v>100</v>
      </c>
      <c r="BL37" s="12">
        <v>213000</v>
      </c>
      <c r="BM37" s="12" t="s">
        <v>100</v>
      </c>
      <c r="BN37" s="12" t="s">
        <v>100</v>
      </c>
      <c r="BO37" s="12" t="s">
        <v>100</v>
      </c>
      <c r="BP37" s="12" t="s">
        <v>100</v>
      </c>
      <c r="BQ37" s="12" t="s">
        <v>100</v>
      </c>
      <c r="BR37" s="12" t="s">
        <v>325</v>
      </c>
      <c r="BS37" s="12">
        <v>71</v>
      </c>
      <c r="BT37" s="12">
        <v>0</v>
      </c>
      <c r="BU37" s="12" t="s">
        <v>100</v>
      </c>
      <c r="BV37" s="12" t="s">
        <v>326</v>
      </c>
      <c r="BW37" s="12" t="s">
        <v>100</v>
      </c>
      <c r="BX37" s="12" t="s">
        <v>100</v>
      </c>
      <c r="BY37" s="12" t="b">
        <v>1</v>
      </c>
      <c r="BZ37" s="12">
        <v>160500</v>
      </c>
      <c r="CA37" s="12">
        <v>0</v>
      </c>
      <c r="CB37" s="12">
        <v>0</v>
      </c>
      <c r="CC37" s="12" t="s">
        <v>327</v>
      </c>
      <c r="CD37" s="12" t="s">
        <v>100</v>
      </c>
      <c r="CE37" s="12" t="s">
        <v>100</v>
      </c>
      <c r="CF37" s="12" t="s">
        <v>100</v>
      </c>
      <c r="CG37" s="12" t="s">
        <v>100</v>
      </c>
      <c r="CH37" s="12" t="s">
        <v>100</v>
      </c>
      <c r="CI37" s="12" t="s">
        <v>100</v>
      </c>
      <c r="CJ37" s="12">
        <v>1</v>
      </c>
      <c r="CK37" s="20"/>
      <c r="CL37" s="16"/>
      <c r="CM37" s="20"/>
      <c r="CN37" s="20"/>
    </row>
    <row r="38" spans="1:93" ht="30" customHeight="1" x14ac:dyDescent="0.25">
      <c r="A38" s="9">
        <v>37</v>
      </c>
      <c r="B38" s="9" t="s">
        <v>328</v>
      </c>
      <c r="C38" s="10" t="s">
        <v>329</v>
      </c>
      <c r="D38" s="12" t="s">
        <v>330</v>
      </c>
      <c r="E38" s="11" t="s">
        <v>149</v>
      </c>
      <c r="F38" s="11" t="s">
        <v>288</v>
      </c>
      <c r="G38" s="12" t="s">
        <v>151</v>
      </c>
      <c r="H38" s="12" t="s">
        <v>152</v>
      </c>
      <c r="I38" s="11" t="s">
        <v>98</v>
      </c>
      <c r="J38" s="37">
        <v>5146</v>
      </c>
      <c r="K38" s="35">
        <f t="shared" si="8"/>
        <v>952.1958802953751</v>
      </c>
      <c r="L38" s="14">
        <v>4900000</v>
      </c>
      <c r="M38" s="15">
        <f t="shared" si="9"/>
        <v>4900000</v>
      </c>
      <c r="N38" s="15">
        <v>7720500</v>
      </c>
      <c r="O38" s="15">
        <f t="shared" si="10"/>
        <v>4900000</v>
      </c>
      <c r="P38" s="35">
        <f t="shared" si="11"/>
        <v>952.1958802953751</v>
      </c>
      <c r="Q38" s="14">
        <f t="shared" si="4"/>
        <v>18160321</v>
      </c>
      <c r="R38" s="16">
        <v>0</v>
      </c>
      <c r="S38" s="15">
        <v>0</v>
      </c>
      <c r="T38" s="14"/>
      <c r="U38" s="12" t="s">
        <v>289</v>
      </c>
      <c r="V38" s="12"/>
      <c r="W38" s="12" t="s">
        <v>100</v>
      </c>
      <c r="X38" s="12" t="s">
        <v>100</v>
      </c>
      <c r="Y38" s="12" t="s">
        <v>100</v>
      </c>
      <c r="Z38" s="12" t="s">
        <v>100</v>
      </c>
      <c r="AA38" s="12" t="s">
        <v>100</v>
      </c>
      <c r="AB38" s="17">
        <v>44198</v>
      </c>
      <c r="AC38" s="12" t="s">
        <v>100</v>
      </c>
      <c r="AD38" s="12" t="s">
        <v>100</v>
      </c>
      <c r="AE38" s="12" t="s">
        <v>100</v>
      </c>
      <c r="AF38" s="12" t="s">
        <v>100</v>
      </c>
      <c r="AG38" s="12" t="s">
        <v>100</v>
      </c>
      <c r="AH38" s="12" t="s">
        <v>100</v>
      </c>
      <c r="AI38" s="12" t="s">
        <v>100</v>
      </c>
      <c r="AJ38" s="12">
        <v>0</v>
      </c>
      <c r="AK38" s="12" t="s">
        <v>155</v>
      </c>
      <c r="AL38" s="12" t="s">
        <v>100</v>
      </c>
      <c r="AM38" s="12" t="b">
        <v>0</v>
      </c>
      <c r="AN38" s="12" t="s">
        <v>102</v>
      </c>
      <c r="AO38" s="12" t="b">
        <v>0</v>
      </c>
      <c r="AP38" s="13">
        <v>0</v>
      </c>
      <c r="AQ38" s="14">
        <v>0</v>
      </c>
      <c r="AR38" s="12" t="s">
        <v>100</v>
      </c>
      <c r="AS38" s="12" t="s">
        <v>100</v>
      </c>
      <c r="AT38" s="17">
        <v>44440</v>
      </c>
      <c r="AU38" s="17">
        <v>44166</v>
      </c>
      <c r="AV38" s="12">
        <v>445000</v>
      </c>
      <c r="AW38" s="17">
        <v>44075</v>
      </c>
      <c r="AX38" s="12" t="b">
        <v>0</v>
      </c>
      <c r="AY38" s="12" t="s">
        <v>100</v>
      </c>
      <c r="AZ38" s="12" t="s">
        <v>100</v>
      </c>
      <c r="BA38" s="19" t="s">
        <v>100</v>
      </c>
      <c r="BB38" s="19">
        <v>952</v>
      </c>
      <c r="BC38" s="12" t="s">
        <v>100</v>
      </c>
      <c r="BD38" s="12" t="b">
        <v>0</v>
      </c>
      <c r="BE38" s="12" t="s">
        <v>100</v>
      </c>
      <c r="BF38" s="12" t="s">
        <v>100</v>
      </c>
      <c r="BG38" s="12">
        <v>5147</v>
      </c>
      <c r="BH38" s="12" t="s">
        <v>100</v>
      </c>
      <c r="BI38" s="12" t="s">
        <v>100</v>
      </c>
      <c r="BJ38" s="12" t="b">
        <v>1</v>
      </c>
      <c r="BK38" s="12" t="s">
        <v>100</v>
      </c>
      <c r="BL38" s="12">
        <v>500000</v>
      </c>
      <c r="BM38" s="12" t="s">
        <v>100</v>
      </c>
      <c r="BN38" s="12" t="s">
        <v>100</v>
      </c>
      <c r="BO38" s="12" t="s">
        <v>100</v>
      </c>
      <c r="BP38" s="12" t="s">
        <v>100</v>
      </c>
      <c r="BQ38" s="12" t="s">
        <v>100</v>
      </c>
      <c r="BR38" s="12" t="s">
        <v>290</v>
      </c>
      <c r="BS38" s="12">
        <v>142</v>
      </c>
      <c r="BT38" s="12">
        <v>0</v>
      </c>
      <c r="BU38" s="12" t="s">
        <v>100</v>
      </c>
      <c r="BV38" s="12" t="s">
        <v>331</v>
      </c>
      <c r="BW38" s="12" t="s">
        <v>100</v>
      </c>
      <c r="BX38" s="12" t="s">
        <v>100</v>
      </c>
      <c r="BY38" s="12" t="b">
        <v>1</v>
      </c>
      <c r="BZ38" s="12">
        <v>325000</v>
      </c>
      <c r="CA38" s="12" t="s">
        <v>100</v>
      </c>
      <c r="CB38" s="12">
        <v>0</v>
      </c>
      <c r="CC38" s="12" t="s">
        <v>291</v>
      </c>
      <c r="CD38" s="12" t="s">
        <v>100</v>
      </c>
      <c r="CE38" s="12" t="s">
        <v>100</v>
      </c>
      <c r="CF38" s="12" t="s">
        <v>100</v>
      </c>
      <c r="CG38" s="12" t="s">
        <v>100</v>
      </c>
      <c r="CH38" s="12" t="s">
        <v>100</v>
      </c>
      <c r="CI38" s="12" t="s">
        <v>100</v>
      </c>
      <c r="CJ38" s="12">
        <v>1</v>
      </c>
      <c r="CK38" s="20" t="s">
        <v>332</v>
      </c>
      <c r="CL38" s="16">
        <v>4672080</v>
      </c>
      <c r="CM38" s="23">
        <f>O38-CL38</f>
        <v>227920</v>
      </c>
      <c r="CN38" s="20"/>
      <c r="CO38" s="21" t="s">
        <v>333</v>
      </c>
    </row>
    <row r="39" spans="1:93" ht="30" customHeight="1" x14ac:dyDescent="0.25">
      <c r="A39" s="9">
        <v>38</v>
      </c>
      <c r="B39" s="9">
        <v>136</v>
      </c>
      <c r="C39" s="10" t="s">
        <v>334</v>
      </c>
      <c r="D39" s="12" t="s">
        <v>335</v>
      </c>
      <c r="E39" s="11" t="s">
        <v>149</v>
      </c>
      <c r="F39" s="11" t="s">
        <v>288</v>
      </c>
      <c r="G39" s="12" t="s">
        <v>151</v>
      </c>
      <c r="H39" s="12" t="s">
        <v>152</v>
      </c>
      <c r="I39" s="11" t="s">
        <v>153</v>
      </c>
      <c r="J39" s="37">
        <v>8687</v>
      </c>
      <c r="K39" s="35">
        <f t="shared" si="8"/>
        <v>1036.0308506964429</v>
      </c>
      <c r="L39" s="14">
        <v>9000000</v>
      </c>
      <c r="M39" s="15">
        <f t="shared" si="9"/>
        <v>9000000</v>
      </c>
      <c r="N39" s="15">
        <v>9000000</v>
      </c>
      <c r="O39" s="15">
        <f t="shared" si="10"/>
        <v>9000000</v>
      </c>
      <c r="P39" s="35">
        <f t="shared" si="11"/>
        <v>1036.0308506964429</v>
      </c>
      <c r="Q39" s="14">
        <f t="shared" si="4"/>
        <v>27160321</v>
      </c>
      <c r="R39" s="16">
        <v>0</v>
      </c>
      <c r="S39" s="15">
        <v>0</v>
      </c>
      <c r="T39" s="14"/>
      <c r="U39" s="12" t="s">
        <v>289</v>
      </c>
      <c r="V39" s="12"/>
      <c r="W39" s="12" t="s">
        <v>154</v>
      </c>
      <c r="X39" s="12" t="s">
        <v>100</v>
      </c>
      <c r="Y39" s="12" t="s">
        <v>100</v>
      </c>
      <c r="Z39" s="12" t="s">
        <v>100</v>
      </c>
      <c r="AA39" s="12" t="s">
        <v>100</v>
      </c>
      <c r="AB39" s="17">
        <v>44563</v>
      </c>
      <c r="AC39" s="12" t="s">
        <v>100</v>
      </c>
      <c r="AD39" s="12" t="s">
        <v>100</v>
      </c>
      <c r="AE39" s="12" t="s">
        <v>100</v>
      </c>
      <c r="AF39" s="12" t="s">
        <v>100</v>
      </c>
      <c r="AG39" s="12" t="s">
        <v>100</v>
      </c>
      <c r="AH39" s="12" t="s">
        <v>100</v>
      </c>
      <c r="AI39" s="12" t="s">
        <v>100</v>
      </c>
      <c r="AJ39" s="12">
        <v>0</v>
      </c>
      <c r="AK39" s="12" t="s">
        <v>155</v>
      </c>
      <c r="AL39" s="12" t="s">
        <v>100</v>
      </c>
      <c r="AM39" s="12" t="b">
        <v>0</v>
      </c>
      <c r="AN39" s="12" t="s">
        <v>102</v>
      </c>
      <c r="AO39" s="12" t="b">
        <v>0</v>
      </c>
      <c r="AP39" s="13">
        <v>0</v>
      </c>
      <c r="AQ39" s="14">
        <v>0</v>
      </c>
      <c r="AR39" s="12" t="s">
        <v>100</v>
      </c>
      <c r="AS39" s="12" t="s">
        <v>100</v>
      </c>
      <c r="AT39" s="17">
        <v>45170</v>
      </c>
      <c r="AU39" s="17">
        <v>44166</v>
      </c>
      <c r="AV39" s="12">
        <v>220000</v>
      </c>
      <c r="AW39" s="17">
        <v>44440</v>
      </c>
      <c r="AX39" s="12" t="b">
        <v>0</v>
      </c>
      <c r="AY39" s="12" t="s">
        <v>100</v>
      </c>
      <c r="AZ39" s="12" t="s">
        <v>100</v>
      </c>
      <c r="BA39" s="19" t="s">
        <v>100</v>
      </c>
      <c r="BB39" s="19">
        <v>276</v>
      </c>
      <c r="BC39" s="12" t="s">
        <v>100</v>
      </c>
      <c r="BD39" s="12" t="b">
        <v>0</v>
      </c>
      <c r="BE39" s="12" t="s">
        <v>100</v>
      </c>
      <c r="BF39" s="12" t="s">
        <v>100</v>
      </c>
      <c r="BG39" s="12">
        <v>8687</v>
      </c>
      <c r="BH39" s="12" t="s">
        <v>100</v>
      </c>
      <c r="BI39" s="12" t="s">
        <v>100</v>
      </c>
      <c r="BJ39" s="12" t="b">
        <v>1</v>
      </c>
      <c r="BK39" s="12" t="s">
        <v>100</v>
      </c>
      <c r="BL39" s="12">
        <v>1700000</v>
      </c>
      <c r="BM39" s="12" t="s">
        <v>100</v>
      </c>
      <c r="BN39" s="12" t="s">
        <v>100</v>
      </c>
      <c r="BO39" s="12" t="s">
        <v>100</v>
      </c>
      <c r="BP39" s="12" t="s">
        <v>100</v>
      </c>
      <c r="BQ39" s="12" t="s">
        <v>100</v>
      </c>
      <c r="BR39" s="12" t="s">
        <v>290</v>
      </c>
      <c r="BS39" s="12">
        <v>540</v>
      </c>
      <c r="BT39" s="12">
        <v>0</v>
      </c>
      <c r="BU39" s="12" t="s">
        <v>100</v>
      </c>
      <c r="BV39" s="12" t="s">
        <v>336</v>
      </c>
      <c r="BW39" s="12" t="s">
        <v>100</v>
      </c>
      <c r="BX39" s="12" t="s">
        <v>100</v>
      </c>
      <c r="BY39" s="12" t="b">
        <v>1</v>
      </c>
      <c r="BZ39" s="12">
        <v>1220000</v>
      </c>
      <c r="CA39" s="12">
        <v>0</v>
      </c>
      <c r="CB39" s="12">
        <v>0</v>
      </c>
      <c r="CC39" s="12" t="s">
        <v>291</v>
      </c>
      <c r="CD39" s="12" t="s">
        <v>100</v>
      </c>
      <c r="CE39" s="12" t="s">
        <v>100</v>
      </c>
      <c r="CF39" s="12" t="s">
        <v>100</v>
      </c>
      <c r="CG39" s="12" t="s">
        <v>100</v>
      </c>
      <c r="CH39" s="12" t="s">
        <v>100</v>
      </c>
      <c r="CI39" s="12" t="s">
        <v>100</v>
      </c>
      <c r="CJ39" s="12">
        <v>1</v>
      </c>
      <c r="CK39" s="20"/>
      <c r="CL39" s="16"/>
      <c r="CM39" s="20"/>
      <c r="CN39" s="20"/>
      <c r="CO39" s="21" t="s">
        <v>337</v>
      </c>
    </row>
    <row r="40" spans="1:93" ht="30" customHeight="1" x14ac:dyDescent="0.25">
      <c r="A40" s="9">
        <v>39</v>
      </c>
      <c r="B40" s="9">
        <v>146</v>
      </c>
      <c r="C40" s="10" t="s">
        <v>338</v>
      </c>
      <c r="D40" s="12" t="s">
        <v>339</v>
      </c>
      <c r="E40" s="11" t="s">
        <v>149</v>
      </c>
      <c r="F40" s="11" t="s">
        <v>288</v>
      </c>
      <c r="G40" s="12" t="s">
        <v>151</v>
      </c>
      <c r="H40" s="12" t="s">
        <v>152</v>
      </c>
      <c r="I40" s="11" t="s">
        <v>140</v>
      </c>
      <c r="J40" s="37">
        <v>1419</v>
      </c>
      <c r="K40" s="35">
        <f t="shared" si="8"/>
        <v>1113.4601832276251</v>
      </c>
      <c r="L40" s="14">
        <v>1580000</v>
      </c>
      <c r="M40" s="15">
        <f t="shared" si="9"/>
        <v>1580000</v>
      </c>
      <c r="N40" s="15">
        <v>2130000</v>
      </c>
      <c r="O40" s="15">
        <f t="shared" si="10"/>
        <v>1580000</v>
      </c>
      <c r="P40" s="35">
        <f t="shared" si="11"/>
        <v>1113.4601832276251</v>
      </c>
      <c r="Q40" s="14">
        <f t="shared" si="4"/>
        <v>28740321</v>
      </c>
      <c r="R40" s="16">
        <v>0</v>
      </c>
      <c r="S40" s="15">
        <v>0</v>
      </c>
      <c r="T40" s="14"/>
      <c r="U40" s="12" t="s">
        <v>323</v>
      </c>
      <c r="V40" s="12"/>
      <c r="W40" s="12" t="s">
        <v>324</v>
      </c>
      <c r="X40" s="12" t="s">
        <v>100</v>
      </c>
      <c r="Y40" s="12" t="s">
        <v>100</v>
      </c>
      <c r="Z40" s="12" t="s">
        <v>100</v>
      </c>
      <c r="AA40" s="12" t="s">
        <v>100</v>
      </c>
      <c r="AB40" s="17">
        <v>44287</v>
      </c>
      <c r="AC40" s="12" t="s">
        <v>100</v>
      </c>
      <c r="AD40" s="12" t="s">
        <v>100</v>
      </c>
      <c r="AE40" s="12" t="s">
        <v>100</v>
      </c>
      <c r="AF40" s="12" t="s">
        <v>100</v>
      </c>
      <c r="AG40" s="12" t="s">
        <v>100</v>
      </c>
      <c r="AH40" s="12" t="s">
        <v>100</v>
      </c>
      <c r="AI40" s="12" t="s">
        <v>100</v>
      </c>
      <c r="AJ40" s="12">
        <v>0</v>
      </c>
      <c r="AK40" s="12" t="s">
        <v>155</v>
      </c>
      <c r="AL40" s="12" t="s">
        <v>100</v>
      </c>
      <c r="AM40" s="12" t="b">
        <v>0</v>
      </c>
      <c r="AN40" s="12" t="s">
        <v>102</v>
      </c>
      <c r="AO40" s="12" t="b">
        <v>0</v>
      </c>
      <c r="AP40" s="13">
        <v>0</v>
      </c>
      <c r="AQ40" s="14">
        <v>0</v>
      </c>
      <c r="AR40" s="12" t="s">
        <v>100</v>
      </c>
      <c r="AS40" s="12" t="s">
        <v>100</v>
      </c>
      <c r="AT40" s="17">
        <v>44896</v>
      </c>
      <c r="AU40" s="17">
        <v>44166</v>
      </c>
      <c r="AV40" s="12">
        <v>143000</v>
      </c>
      <c r="AW40" s="17">
        <v>44531</v>
      </c>
      <c r="AX40" s="12" t="b">
        <v>0</v>
      </c>
      <c r="AY40" s="12" t="s">
        <v>100</v>
      </c>
      <c r="AZ40" s="12" t="s">
        <v>100</v>
      </c>
      <c r="BA40" s="19" t="s">
        <v>100</v>
      </c>
      <c r="BB40" s="19">
        <v>1113</v>
      </c>
      <c r="BC40" s="12" t="s">
        <v>100</v>
      </c>
      <c r="BD40" s="12" t="b">
        <v>0</v>
      </c>
      <c r="BE40" s="12" t="s">
        <v>100</v>
      </c>
      <c r="BF40" s="12" t="s">
        <v>100</v>
      </c>
      <c r="BG40" s="12">
        <v>1420</v>
      </c>
      <c r="BH40" s="12" t="s">
        <v>100</v>
      </c>
      <c r="BI40" s="12" t="s">
        <v>100</v>
      </c>
      <c r="BJ40" s="12" t="b">
        <v>1</v>
      </c>
      <c r="BK40" s="12" t="s">
        <v>100</v>
      </c>
      <c r="BL40" s="12">
        <v>1000000</v>
      </c>
      <c r="BM40" s="12" t="s">
        <v>100</v>
      </c>
      <c r="BN40" s="12" t="s">
        <v>100</v>
      </c>
      <c r="BO40" s="12" t="s">
        <v>100</v>
      </c>
      <c r="BP40" s="12" t="s">
        <v>100</v>
      </c>
      <c r="BQ40" s="12" t="s">
        <v>100</v>
      </c>
      <c r="BR40" s="12" t="s">
        <v>325</v>
      </c>
      <c r="BS40" s="12">
        <v>43</v>
      </c>
      <c r="BT40" s="12">
        <v>0</v>
      </c>
      <c r="BU40" s="12" t="s">
        <v>100</v>
      </c>
      <c r="BV40" s="12" t="s">
        <v>340</v>
      </c>
      <c r="BW40" s="12" t="s">
        <v>100</v>
      </c>
      <c r="BX40" s="12" t="s">
        <v>100</v>
      </c>
      <c r="BY40" s="12" t="b">
        <v>1</v>
      </c>
      <c r="BZ40" s="12">
        <v>97200</v>
      </c>
      <c r="CA40" s="12">
        <v>0</v>
      </c>
      <c r="CB40" s="12">
        <v>0</v>
      </c>
      <c r="CC40" s="12" t="s">
        <v>327</v>
      </c>
      <c r="CD40" s="12" t="s">
        <v>100</v>
      </c>
      <c r="CE40" s="12" t="s">
        <v>100</v>
      </c>
      <c r="CF40" s="12" t="s">
        <v>100</v>
      </c>
      <c r="CG40" s="12" t="s">
        <v>100</v>
      </c>
      <c r="CH40" s="12" t="s">
        <v>100</v>
      </c>
      <c r="CI40" s="12" t="s">
        <v>100</v>
      </c>
      <c r="CJ40" s="12">
        <v>1</v>
      </c>
      <c r="CK40" s="20" t="s">
        <v>332</v>
      </c>
      <c r="CL40" s="16">
        <v>2836620</v>
      </c>
      <c r="CM40" s="23">
        <f>O40-CL40</f>
        <v>-1256620</v>
      </c>
      <c r="CN40" s="20"/>
      <c r="CO40" s="21" t="s">
        <v>341</v>
      </c>
    </row>
    <row r="41" spans="1:93" ht="30" customHeight="1" x14ac:dyDescent="0.25">
      <c r="A41" s="9">
        <v>40</v>
      </c>
      <c r="B41" s="9" t="s">
        <v>342</v>
      </c>
      <c r="C41" s="10" t="s">
        <v>343</v>
      </c>
      <c r="D41" s="11" t="s">
        <v>344</v>
      </c>
      <c r="E41" s="11" t="s">
        <v>345</v>
      </c>
      <c r="F41" s="11" t="s">
        <v>288</v>
      </c>
      <c r="G41" s="12" t="s">
        <v>346</v>
      </c>
      <c r="H41" s="12" t="s">
        <v>347</v>
      </c>
      <c r="I41" s="11" t="s">
        <v>153</v>
      </c>
      <c r="J41" s="37">
        <v>618</v>
      </c>
      <c r="K41" s="35">
        <f t="shared" si="8"/>
        <v>1148.4546925566342</v>
      </c>
      <c r="L41" s="14">
        <v>709745</v>
      </c>
      <c r="M41" s="15">
        <f t="shared" si="9"/>
        <v>709745</v>
      </c>
      <c r="N41" s="15">
        <v>926250</v>
      </c>
      <c r="O41" s="15">
        <f t="shared" si="10"/>
        <v>709745</v>
      </c>
      <c r="P41" s="35">
        <f t="shared" si="11"/>
        <v>1148.4546925566342</v>
      </c>
      <c r="Q41" s="14">
        <f t="shared" si="4"/>
        <v>29450066</v>
      </c>
      <c r="R41" s="16">
        <v>0</v>
      </c>
      <c r="S41" s="15">
        <v>0</v>
      </c>
      <c r="T41" s="14"/>
      <c r="U41" s="12"/>
      <c r="V41" s="12"/>
      <c r="W41" s="12" t="s">
        <v>195</v>
      </c>
      <c r="X41" s="12" t="s">
        <v>100</v>
      </c>
      <c r="Y41" s="12" t="s">
        <v>100</v>
      </c>
      <c r="Z41" s="12" t="s">
        <v>100</v>
      </c>
      <c r="AA41" s="12" t="s">
        <v>100</v>
      </c>
      <c r="AB41" s="17">
        <v>44105</v>
      </c>
      <c r="AC41" s="12" t="s">
        <v>100</v>
      </c>
      <c r="AD41" s="12" t="s">
        <v>100</v>
      </c>
      <c r="AE41" s="12" t="s">
        <v>100</v>
      </c>
      <c r="AF41" s="12" t="s">
        <v>100</v>
      </c>
      <c r="AG41" s="12" t="s">
        <v>100</v>
      </c>
      <c r="AH41" s="12" t="s">
        <v>100</v>
      </c>
      <c r="AI41" s="12" t="s">
        <v>100</v>
      </c>
      <c r="AJ41" s="12">
        <v>0</v>
      </c>
      <c r="AK41" s="12">
        <v>3212618646</v>
      </c>
      <c r="AL41" s="12" t="s">
        <v>100</v>
      </c>
      <c r="AM41" s="12" t="b">
        <v>0</v>
      </c>
      <c r="AN41" s="12" t="s">
        <v>102</v>
      </c>
      <c r="AO41" s="12" t="b">
        <v>0</v>
      </c>
      <c r="AP41" s="13">
        <v>0</v>
      </c>
      <c r="AQ41" s="14">
        <v>0</v>
      </c>
      <c r="AR41" s="12" t="s">
        <v>100</v>
      </c>
      <c r="AS41" s="12" t="s">
        <v>100</v>
      </c>
      <c r="AT41" s="17">
        <v>44256</v>
      </c>
      <c r="AU41" s="17">
        <v>43891</v>
      </c>
      <c r="AV41" s="12">
        <v>100000</v>
      </c>
      <c r="AW41" s="17">
        <v>43983</v>
      </c>
      <c r="AX41" s="12" t="b">
        <v>0</v>
      </c>
      <c r="AY41" s="12" t="s">
        <v>100</v>
      </c>
      <c r="AZ41" s="12" t="s">
        <v>100</v>
      </c>
      <c r="BA41" s="19" t="s">
        <v>100</v>
      </c>
      <c r="BB41" s="19">
        <v>1149</v>
      </c>
      <c r="BC41" s="12" t="s">
        <v>100</v>
      </c>
      <c r="BD41" s="12" t="b">
        <v>0</v>
      </c>
      <c r="BE41" s="12" t="s">
        <v>100</v>
      </c>
      <c r="BF41" s="12" t="s">
        <v>100</v>
      </c>
      <c r="BG41" s="12">
        <v>618</v>
      </c>
      <c r="BH41" s="12" t="s">
        <v>100</v>
      </c>
      <c r="BI41" s="12" t="s">
        <v>100</v>
      </c>
      <c r="BJ41" s="12" t="b">
        <v>1</v>
      </c>
      <c r="BK41" s="12" t="s">
        <v>100</v>
      </c>
      <c r="BL41" s="12">
        <v>195000</v>
      </c>
      <c r="BM41" s="12" t="s">
        <v>100</v>
      </c>
      <c r="BN41" s="12" t="s">
        <v>100</v>
      </c>
      <c r="BO41" s="12" t="s">
        <v>100</v>
      </c>
      <c r="BP41" s="12" t="s">
        <v>100</v>
      </c>
      <c r="BQ41" s="12" t="s">
        <v>100</v>
      </c>
      <c r="BR41" s="12" t="s">
        <v>348</v>
      </c>
      <c r="BS41" s="12">
        <v>13</v>
      </c>
      <c r="BT41" s="12" t="s">
        <v>100</v>
      </c>
      <c r="BU41" s="12" t="s">
        <v>100</v>
      </c>
      <c r="BV41" s="12" t="s">
        <v>349</v>
      </c>
      <c r="BW41" s="12" t="s">
        <v>100</v>
      </c>
      <c r="BX41" s="12" t="s">
        <v>100</v>
      </c>
      <c r="BY41" s="12" t="b">
        <v>1</v>
      </c>
      <c r="BZ41" s="12">
        <v>18720</v>
      </c>
      <c r="CA41" s="12">
        <v>100000</v>
      </c>
      <c r="CB41" s="12">
        <v>0</v>
      </c>
      <c r="CC41" s="12" t="s">
        <v>350</v>
      </c>
      <c r="CD41" s="12" t="s">
        <v>100</v>
      </c>
      <c r="CE41" s="12" t="s">
        <v>100</v>
      </c>
      <c r="CF41" s="12" t="s">
        <v>100</v>
      </c>
      <c r="CG41" s="12" t="s">
        <v>100</v>
      </c>
      <c r="CH41" s="12" t="s">
        <v>100</v>
      </c>
      <c r="CI41" s="12" t="s">
        <v>100</v>
      </c>
      <c r="CJ41" s="12">
        <v>1</v>
      </c>
      <c r="CK41" s="20"/>
      <c r="CL41" s="16"/>
      <c r="CM41" s="20"/>
      <c r="CN41" s="20"/>
      <c r="CO41" s="21" t="s">
        <v>351</v>
      </c>
    </row>
    <row r="42" spans="1:93" ht="30" customHeight="1" x14ac:dyDescent="0.25">
      <c r="A42" s="9">
        <v>41</v>
      </c>
      <c r="B42" s="9">
        <v>147</v>
      </c>
      <c r="C42" s="10" t="s">
        <v>352</v>
      </c>
      <c r="D42" s="12" t="s">
        <v>353</v>
      </c>
      <c r="E42" s="11" t="s">
        <v>149</v>
      </c>
      <c r="F42" s="11" t="s">
        <v>288</v>
      </c>
      <c r="G42" s="12" t="s">
        <v>151</v>
      </c>
      <c r="H42" s="12" t="s">
        <v>152</v>
      </c>
      <c r="I42" s="11" t="s">
        <v>140</v>
      </c>
      <c r="J42" s="37">
        <v>2925</v>
      </c>
      <c r="K42" s="35">
        <f t="shared" si="8"/>
        <v>1196.5811965811965</v>
      </c>
      <c r="L42" s="14">
        <v>3500000</v>
      </c>
      <c r="M42" s="15">
        <f t="shared" si="9"/>
        <v>3500000</v>
      </c>
      <c r="N42" s="15">
        <v>4387500</v>
      </c>
      <c r="O42" s="15">
        <f t="shared" si="10"/>
        <v>3500000</v>
      </c>
      <c r="P42" s="35">
        <f t="shared" si="11"/>
        <v>1196.5811965811965</v>
      </c>
      <c r="Q42" s="14">
        <f t="shared" si="4"/>
        <v>32950066</v>
      </c>
      <c r="R42" s="16">
        <v>0</v>
      </c>
      <c r="S42" s="15">
        <v>0</v>
      </c>
      <c r="T42" s="14"/>
      <c r="U42" s="12" t="s">
        <v>323</v>
      </c>
      <c r="V42" s="12"/>
      <c r="W42" s="12" t="s">
        <v>324</v>
      </c>
      <c r="X42" s="12" t="s">
        <v>100</v>
      </c>
      <c r="Y42" s="12" t="s">
        <v>100</v>
      </c>
      <c r="Z42" s="12" t="s">
        <v>100</v>
      </c>
      <c r="AA42" s="12" t="s">
        <v>100</v>
      </c>
      <c r="AB42" s="17">
        <v>44287</v>
      </c>
      <c r="AC42" s="12" t="s">
        <v>100</v>
      </c>
      <c r="AD42" s="12" t="s">
        <v>100</v>
      </c>
      <c r="AE42" s="12" t="s">
        <v>100</v>
      </c>
      <c r="AF42" s="12" t="s">
        <v>100</v>
      </c>
      <c r="AG42" s="12" t="s">
        <v>100</v>
      </c>
      <c r="AH42" s="12" t="s">
        <v>100</v>
      </c>
      <c r="AI42" s="12" t="s">
        <v>100</v>
      </c>
      <c r="AJ42" s="12">
        <v>0</v>
      </c>
      <c r="AK42" s="12" t="s">
        <v>155</v>
      </c>
      <c r="AL42" s="12" t="s">
        <v>100</v>
      </c>
      <c r="AM42" s="12" t="b">
        <v>0</v>
      </c>
      <c r="AN42" s="12" t="s">
        <v>102</v>
      </c>
      <c r="AO42" s="12" t="b">
        <v>0</v>
      </c>
      <c r="AP42" s="13">
        <v>0</v>
      </c>
      <c r="AQ42" s="14">
        <v>0</v>
      </c>
      <c r="AR42" s="12" t="s">
        <v>100</v>
      </c>
      <c r="AS42" s="12" t="s">
        <v>100</v>
      </c>
      <c r="AT42" s="17">
        <v>44531</v>
      </c>
      <c r="AU42" s="17">
        <v>44166</v>
      </c>
      <c r="AV42" s="12">
        <v>319000</v>
      </c>
      <c r="AW42" s="17">
        <v>44531</v>
      </c>
      <c r="AX42" s="12" t="b">
        <v>0</v>
      </c>
      <c r="AY42" s="12" t="s">
        <v>100</v>
      </c>
      <c r="AZ42" s="12" t="s">
        <v>100</v>
      </c>
      <c r="BA42" s="19" t="s">
        <v>100</v>
      </c>
      <c r="BB42" s="19">
        <v>1197</v>
      </c>
      <c r="BC42" s="12" t="s">
        <v>100</v>
      </c>
      <c r="BD42" s="12" t="b">
        <v>0</v>
      </c>
      <c r="BE42" s="12" t="s">
        <v>100</v>
      </c>
      <c r="BF42" s="12" t="s">
        <v>100</v>
      </c>
      <c r="BG42" s="12">
        <v>2925</v>
      </c>
      <c r="BH42" s="12" t="s">
        <v>100</v>
      </c>
      <c r="BI42" s="12" t="s">
        <v>100</v>
      </c>
      <c r="BJ42" s="12" t="b">
        <v>1</v>
      </c>
      <c r="BK42" s="12" t="s">
        <v>100</v>
      </c>
      <c r="BL42" s="12">
        <v>576000</v>
      </c>
      <c r="BM42" s="12" t="s">
        <v>100</v>
      </c>
      <c r="BN42" s="12" t="s">
        <v>100</v>
      </c>
      <c r="BO42" s="12" t="s">
        <v>100</v>
      </c>
      <c r="BP42" s="12" t="s">
        <v>100</v>
      </c>
      <c r="BQ42" s="12" t="s">
        <v>100</v>
      </c>
      <c r="BR42" s="12" t="s">
        <v>325</v>
      </c>
      <c r="BS42" s="12">
        <v>192</v>
      </c>
      <c r="BT42" s="12">
        <v>0</v>
      </c>
      <c r="BU42" s="12" t="s">
        <v>100</v>
      </c>
      <c r="BV42" s="12" t="s">
        <v>354</v>
      </c>
      <c r="BW42" s="12" t="s">
        <v>100</v>
      </c>
      <c r="BX42" s="12" t="s">
        <v>100</v>
      </c>
      <c r="BY42" s="12" t="b">
        <v>1</v>
      </c>
      <c r="BZ42" s="12">
        <v>433920</v>
      </c>
      <c r="CA42" s="12">
        <v>0</v>
      </c>
      <c r="CB42" s="12">
        <v>0</v>
      </c>
      <c r="CC42" s="12" t="s">
        <v>327</v>
      </c>
      <c r="CD42" s="12" t="s">
        <v>100</v>
      </c>
      <c r="CE42" s="12" t="s">
        <v>100</v>
      </c>
      <c r="CF42" s="12" t="s">
        <v>100</v>
      </c>
      <c r="CG42" s="12" t="s">
        <v>100</v>
      </c>
      <c r="CH42" s="12" t="s">
        <v>100</v>
      </c>
      <c r="CI42" s="12" t="s">
        <v>100</v>
      </c>
      <c r="CJ42" s="12">
        <v>1</v>
      </c>
      <c r="CK42" s="20"/>
      <c r="CL42" s="16"/>
      <c r="CM42" s="20"/>
      <c r="CN42" s="20"/>
      <c r="CO42" s="21" t="s">
        <v>355</v>
      </c>
    </row>
    <row r="43" spans="1:93" ht="30" customHeight="1" x14ac:dyDescent="0.25">
      <c r="A43" s="9">
        <v>42</v>
      </c>
      <c r="B43" s="9">
        <v>150</v>
      </c>
      <c r="C43" s="10" t="s">
        <v>356</v>
      </c>
      <c r="D43" s="11" t="s">
        <v>357</v>
      </c>
      <c r="E43" s="11" t="s">
        <v>149</v>
      </c>
      <c r="F43" s="11" t="s">
        <v>288</v>
      </c>
      <c r="G43" s="12" t="s">
        <v>151</v>
      </c>
      <c r="H43" s="12" t="s">
        <v>152</v>
      </c>
      <c r="I43" s="11" t="s">
        <v>98</v>
      </c>
      <c r="J43" s="37">
        <v>3387</v>
      </c>
      <c r="K43" s="35">
        <f t="shared" si="8"/>
        <v>1409.6545615589016</v>
      </c>
      <c r="L43" s="14">
        <v>4774500</v>
      </c>
      <c r="M43" s="15">
        <f t="shared" si="9"/>
        <v>4774500</v>
      </c>
      <c r="N43" s="15">
        <v>5151000</v>
      </c>
      <c r="O43" s="15">
        <f t="shared" si="10"/>
        <v>4774500</v>
      </c>
      <c r="P43" s="35">
        <f t="shared" si="11"/>
        <v>1409.6545615589016</v>
      </c>
      <c r="Q43" s="14">
        <f t="shared" si="4"/>
        <v>37724566</v>
      </c>
      <c r="R43" s="16">
        <v>0</v>
      </c>
      <c r="S43" s="15">
        <v>0</v>
      </c>
      <c r="T43" s="14"/>
      <c r="U43" s="12" t="s">
        <v>358</v>
      </c>
      <c r="V43" s="12"/>
      <c r="W43" s="12" t="s">
        <v>359</v>
      </c>
      <c r="X43" s="12" t="s">
        <v>100</v>
      </c>
      <c r="Y43" s="12" t="s">
        <v>100</v>
      </c>
      <c r="Z43" s="12" t="s">
        <v>100</v>
      </c>
      <c r="AA43" s="12" t="s">
        <v>100</v>
      </c>
      <c r="AB43" s="17">
        <v>45017</v>
      </c>
      <c r="AC43" s="12" t="s">
        <v>100</v>
      </c>
      <c r="AD43" s="12" t="s">
        <v>100</v>
      </c>
      <c r="AE43" s="12" t="s">
        <v>100</v>
      </c>
      <c r="AF43" s="12" t="s">
        <v>100</v>
      </c>
      <c r="AG43" s="12" t="s">
        <v>100</v>
      </c>
      <c r="AH43" s="12" t="s">
        <v>100</v>
      </c>
      <c r="AI43" s="12" t="s">
        <v>100</v>
      </c>
      <c r="AJ43" s="12">
        <v>0</v>
      </c>
      <c r="AK43" s="12" t="s">
        <v>155</v>
      </c>
      <c r="AL43" s="12" t="s">
        <v>100</v>
      </c>
      <c r="AM43" s="12" t="b">
        <v>0</v>
      </c>
      <c r="AN43" s="12" t="s">
        <v>102</v>
      </c>
      <c r="AO43" s="12" t="b">
        <v>0</v>
      </c>
      <c r="AP43" s="13">
        <v>0</v>
      </c>
      <c r="AQ43" s="14">
        <v>0</v>
      </c>
      <c r="AR43" s="12" t="s">
        <v>100</v>
      </c>
      <c r="AS43" s="12" t="s">
        <v>100</v>
      </c>
      <c r="AT43" s="17">
        <v>45261</v>
      </c>
      <c r="AU43" s="17">
        <v>44563</v>
      </c>
      <c r="AV43" s="12">
        <v>300000</v>
      </c>
      <c r="AW43" s="17">
        <v>44928</v>
      </c>
      <c r="AX43" s="12" t="b">
        <v>0</v>
      </c>
      <c r="AY43" s="12" t="s">
        <v>100</v>
      </c>
      <c r="AZ43" s="12" t="s">
        <v>100</v>
      </c>
      <c r="BA43" s="19" t="s">
        <v>100</v>
      </c>
      <c r="BB43" s="19">
        <v>34819</v>
      </c>
      <c r="BC43" s="12" t="s">
        <v>100</v>
      </c>
      <c r="BD43" s="12" t="b">
        <v>0</v>
      </c>
      <c r="BE43" s="12" t="s">
        <v>100</v>
      </c>
      <c r="BF43" s="12" t="s">
        <v>100</v>
      </c>
      <c r="BG43" s="12">
        <v>3434</v>
      </c>
      <c r="BH43" s="12" t="s">
        <v>100</v>
      </c>
      <c r="BI43" s="12" t="s">
        <v>100</v>
      </c>
      <c r="BJ43" s="12" t="b">
        <v>1</v>
      </c>
      <c r="BK43" s="12" t="s">
        <v>100</v>
      </c>
      <c r="BL43" s="12">
        <v>282000</v>
      </c>
      <c r="BM43" s="12" t="s">
        <v>100</v>
      </c>
      <c r="BN43" s="12" t="s">
        <v>100</v>
      </c>
      <c r="BO43" s="12" t="s">
        <v>100</v>
      </c>
      <c r="BP43" s="12" t="s">
        <v>100</v>
      </c>
      <c r="BQ43" s="12" t="s">
        <v>100</v>
      </c>
      <c r="BR43" s="12" t="s">
        <v>360</v>
      </c>
      <c r="BS43" s="12">
        <v>94</v>
      </c>
      <c r="BT43" s="12" t="s">
        <v>100</v>
      </c>
      <c r="BU43" s="12" t="s">
        <v>100</v>
      </c>
      <c r="BV43" s="12" t="s">
        <v>361</v>
      </c>
      <c r="BW43" s="12" t="s">
        <v>100</v>
      </c>
      <c r="BX43" s="12" t="s">
        <v>100</v>
      </c>
      <c r="BY43" s="12" t="b">
        <v>1</v>
      </c>
      <c r="BZ43" s="12">
        <v>215000</v>
      </c>
      <c r="CA43" s="12" t="s">
        <v>100</v>
      </c>
      <c r="CB43" s="12">
        <v>0</v>
      </c>
      <c r="CC43" s="12" t="s">
        <v>362</v>
      </c>
      <c r="CD43" s="12" t="s">
        <v>100</v>
      </c>
      <c r="CE43" s="12" t="s">
        <v>100</v>
      </c>
      <c r="CF43" s="12" t="s">
        <v>100</v>
      </c>
      <c r="CG43" s="12" t="s">
        <v>100</v>
      </c>
      <c r="CH43" s="12" t="s">
        <v>100</v>
      </c>
      <c r="CI43" s="12" t="s">
        <v>100</v>
      </c>
      <c r="CJ43" s="12">
        <v>1</v>
      </c>
      <c r="CK43" s="20" t="s">
        <v>332</v>
      </c>
      <c r="CL43" s="16">
        <v>2703132</v>
      </c>
      <c r="CM43" s="23">
        <f>O43-CL43</f>
        <v>2071368</v>
      </c>
      <c r="CN43" s="20"/>
      <c r="CO43" s="21" t="s">
        <v>363</v>
      </c>
    </row>
    <row r="44" spans="1:93" ht="30" customHeight="1" x14ac:dyDescent="0.25">
      <c r="A44" s="9">
        <v>43</v>
      </c>
      <c r="B44" s="9">
        <v>148</v>
      </c>
      <c r="C44" s="10" t="s">
        <v>364</v>
      </c>
      <c r="D44" s="12" t="s">
        <v>365</v>
      </c>
      <c r="E44" s="11" t="s">
        <v>149</v>
      </c>
      <c r="F44" s="11" t="s">
        <v>288</v>
      </c>
      <c r="G44" s="12" t="s">
        <v>151</v>
      </c>
      <c r="H44" s="12" t="s">
        <v>152</v>
      </c>
      <c r="I44" s="11" t="s">
        <v>140</v>
      </c>
      <c r="J44" s="37">
        <v>2541</v>
      </c>
      <c r="K44" s="35">
        <f t="shared" si="8"/>
        <v>1430.5391578118852</v>
      </c>
      <c r="L44" s="14">
        <v>3635000</v>
      </c>
      <c r="M44" s="15">
        <f t="shared" si="9"/>
        <v>3635000</v>
      </c>
      <c r="N44" s="15">
        <v>3811500</v>
      </c>
      <c r="O44" s="15">
        <f t="shared" si="10"/>
        <v>3635000</v>
      </c>
      <c r="P44" s="35">
        <f t="shared" si="11"/>
        <v>1430.5391578118852</v>
      </c>
      <c r="Q44" s="14">
        <f t="shared" si="4"/>
        <v>41359566</v>
      </c>
      <c r="R44" s="16">
        <v>0</v>
      </c>
      <c r="S44" s="15">
        <v>0</v>
      </c>
      <c r="T44" s="14"/>
      <c r="U44" s="12" t="s">
        <v>323</v>
      </c>
      <c r="V44" s="12"/>
      <c r="W44" s="12" t="s">
        <v>324</v>
      </c>
      <c r="X44" s="12" t="s">
        <v>100</v>
      </c>
      <c r="Y44" s="12" t="s">
        <v>100</v>
      </c>
      <c r="Z44" s="12" t="s">
        <v>100</v>
      </c>
      <c r="AA44" s="12" t="s">
        <v>100</v>
      </c>
      <c r="AB44" s="17">
        <v>44287</v>
      </c>
      <c r="AC44" s="12" t="s">
        <v>100</v>
      </c>
      <c r="AD44" s="12" t="s">
        <v>100</v>
      </c>
      <c r="AE44" s="12" t="s">
        <v>100</v>
      </c>
      <c r="AF44" s="12" t="s">
        <v>100</v>
      </c>
      <c r="AG44" s="12" t="s">
        <v>100</v>
      </c>
      <c r="AH44" s="12" t="s">
        <v>100</v>
      </c>
      <c r="AI44" s="12" t="s">
        <v>100</v>
      </c>
      <c r="AJ44" s="12">
        <v>0</v>
      </c>
      <c r="AK44" s="12" t="s">
        <v>155</v>
      </c>
      <c r="AL44" s="12" t="s">
        <v>100</v>
      </c>
      <c r="AM44" s="12" t="b">
        <v>0</v>
      </c>
      <c r="AN44" s="12" t="s">
        <v>102</v>
      </c>
      <c r="AO44" s="12" t="b">
        <v>0</v>
      </c>
      <c r="AP44" s="13">
        <v>0</v>
      </c>
      <c r="AQ44" s="14">
        <v>0</v>
      </c>
      <c r="AR44" s="12" t="s">
        <v>100</v>
      </c>
      <c r="AS44" s="12" t="s">
        <v>100</v>
      </c>
      <c r="AT44" s="17">
        <v>44531</v>
      </c>
      <c r="AU44" s="17">
        <v>44166</v>
      </c>
      <c r="AV44" s="12">
        <v>330000</v>
      </c>
      <c r="AW44" s="17">
        <v>44531</v>
      </c>
      <c r="AX44" s="12" t="b">
        <v>0</v>
      </c>
      <c r="AY44" s="12" t="s">
        <v>100</v>
      </c>
      <c r="AZ44" s="12" t="s">
        <v>100</v>
      </c>
      <c r="BA44" s="19" t="s">
        <v>100</v>
      </c>
      <c r="BB44" s="19">
        <v>1431</v>
      </c>
      <c r="BC44" s="12" t="s">
        <v>100</v>
      </c>
      <c r="BD44" s="12" t="b">
        <v>0</v>
      </c>
      <c r="BE44" s="12" t="s">
        <v>100</v>
      </c>
      <c r="BF44" s="12" t="s">
        <v>100</v>
      </c>
      <c r="BG44" s="12">
        <v>2541</v>
      </c>
      <c r="BH44" s="12" t="s">
        <v>100</v>
      </c>
      <c r="BI44" s="12" t="s">
        <v>100</v>
      </c>
      <c r="BJ44" s="12" t="b">
        <v>1</v>
      </c>
      <c r="BK44" s="12" t="s">
        <v>100</v>
      </c>
      <c r="BL44" s="12">
        <v>585000</v>
      </c>
      <c r="BM44" s="12" t="s">
        <v>100</v>
      </c>
      <c r="BN44" s="12" t="s">
        <v>100</v>
      </c>
      <c r="BO44" s="12" t="s">
        <v>100</v>
      </c>
      <c r="BP44" s="12" t="s">
        <v>100</v>
      </c>
      <c r="BQ44" s="12" t="s">
        <v>100</v>
      </c>
      <c r="BR44" s="12" t="s">
        <v>325</v>
      </c>
      <c r="BS44" s="12">
        <v>195</v>
      </c>
      <c r="BT44" s="12">
        <v>0</v>
      </c>
      <c r="BU44" s="12" t="s">
        <v>100</v>
      </c>
      <c r="BV44" s="12" t="s">
        <v>366</v>
      </c>
      <c r="BW44" s="12" t="s">
        <v>100</v>
      </c>
      <c r="BX44" s="12" t="s">
        <v>100</v>
      </c>
      <c r="BY44" s="12" t="b">
        <v>1</v>
      </c>
      <c r="BZ44" s="12">
        <v>440700</v>
      </c>
      <c r="CA44" s="12">
        <v>0</v>
      </c>
      <c r="CB44" s="12">
        <v>0</v>
      </c>
      <c r="CC44" s="12" t="s">
        <v>327</v>
      </c>
      <c r="CD44" s="12" t="s">
        <v>100</v>
      </c>
      <c r="CE44" s="12" t="s">
        <v>100</v>
      </c>
      <c r="CF44" s="12" t="s">
        <v>100</v>
      </c>
      <c r="CG44" s="12" t="s">
        <v>100</v>
      </c>
      <c r="CH44" s="12" t="s">
        <v>100</v>
      </c>
      <c r="CI44" s="12" t="s">
        <v>100</v>
      </c>
      <c r="CJ44" s="12">
        <v>1</v>
      </c>
      <c r="CK44" s="20"/>
      <c r="CL44" s="16"/>
      <c r="CM44" s="20"/>
      <c r="CN44" s="20"/>
      <c r="CO44" s="21" t="s">
        <v>367</v>
      </c>
    </row>
    <row r="45" spans="1:93" ht="30" customHeight="1" x14ac:dyDescent="0.25">
      <c r="A45" s="9">
        <v>44</v>
      </c>
      <c r="B45" s="9">
        <v>151</v>
      </c>
      <c r="C45" s="10" t="s">
        <v>368</v>
      </c>
      <c r="D45" s="12" t="s">
        <v>369</v>
      </c>
      <c r="E45" s="11" t="s">
        <v>149</v>
      </c>
      <c r="F45" s="11" t="s">
        <v>288</v>
      </c>
      <c r="G45" s="12" t="s">
        <v>151</v>
      </c>
      <c r="H45" s="12" t="s">
        <v>152</v>
      </c>
      <c r="I45" s="11" t="s">
        <v>140</v>
      </c>
      <c r="J45" s="37">
        <v>11078</v>
      </c>
      <c r="K45" s="35">
        <f t="shared" si="8"/>
        <v>1624.8420292471565</v>
      </c>
      <c r="L45" s="14">
        <v>18000000</v>
      </c>
      <c r="M45" s="15">
        <f t="shared" si="9"/>
        <v>18000000</v>
      </c>
      <c r="N45" s="15">
        <v>16617000</v>
      </c>
      <c r="O45" s="15">
        <f t="shared" si="10"/>
        <v>16617000</v>
      </c>
      <c r="P45" s="35">
        <f t="shared" si="11"/>
        <v>1500</v>
      </c>
      <c r="Q45" s="14">
        <f t="shared" si="4"/>
        <v>57976566</v>
      </c>
      <c r="R45" s="16">
        <v>0</v>
      </c>
      <c r="S45" s="15">
        <v>0</v>
      </c>
      <c r="T45" s="14">
        <v>1383000</v>
      </c>
      <c r="U45" s="12" t="s">
        <v>323</v>
      </c>
      <c r="V45" s="12"/>
      <c r="W45" s="12" t="s">
        <v>324</v>
      </c>
      <c r="X45" s="12" t="s">
        <v>100</v>
      </c>
      <c r="Y45" s="12" t="s">
        <v>100</v>
      </c>
      <c r="Z45" s="12" t="s">
        <v>100</v>
      </c>
      <c r="AA45" s="12" t="s">
        <v>100</v>
      </c>
      <c r="AB45" s="17">
        <v>44287</v>
      </c>
      <c r="AC45" s="12" t="s">
        <v>100</v>
      </c>
      <c r="AD45" s="12" t="s">
        <v>100</v>
      </c>
      <c r="AE45" s="12" t="s">
        <v>100</v>
      </c>
      <c r="AF45" s="12" t="s">
        <v>100</v>
      </c>
      <c r="AG45" s="12" t="s">
        <v>100</v>
      </c>
      <c r="AH45" s="12" t="s">
        <v>100</v>
      </c>
      <c r="AI45" s="12" t="s">
        <v>100</v>
      </c>
      <c r="AJ45" s="12">
        <v>0</v>
      </c>
      <c r="AK45" s="12" t="s">
        <v>155</v>
      </c>
      <c r="AL45" s="12" t="s">
        <v>100</v>
      </c>
      <c r="AM45" s="12" t="b">
        <v>0</v>
      </c>
      <c r="AN45" s="12" t="s">
        <v>143</v>
      </c>
      <c r="AO45" s="12" t="b">
        <v>0</v>
      </c>
      <c r="AP45" s="13">
        <v>0</v>
      </c>
      <c r="AQ45" s="14">
        <v>0</v>
      </c>
      <c r="AR45" s="12" t="s">
        <v>100</v>
      </c>
      <c r="AS45" s="12" t="s">
        <v>100</v>
      </c>
      <c r="AT45" s="17">
        <v>44896</v>
      </c>
      <c r="AU45" s="17">
        <v>44166</v>
      </c>
      <c r="AV45" s="12">
        <v>1600000</v>
      </c>
      <c r="AW45" s="17">
        <v>44531</v>
      </c>
      <c r="AX45" s="12" t="b">
        <v>0</v>
      </c>
      <c r="AY45" s="12" t="s">
        <v>100</v>
      </c>
      <c r="AZ45" s="12" t="s">
        <v>100</v>
      </c>
      <c r="BA45" s="19" t="s">
        <v>100</v>
      </c>
      <c r="BB45" s="19">
        <v>1625</v>
      </c>
      <c r="BC45" s="12" t="s">
        <v>100</v>
      </c>
      <c r="BD45" s="12" t="b">
        <v>0</v>
      </c>
      <c r="BE45" s="12" t="s">
        <v>100</v>
      </c>
      <c r="BF45" s="12" t="s">
        <v>100</v>
      </c>
      <c r="BG45" s="12">
        <v>11078</v>
      </c>
      <c r="BH45" s="12" t="s">
        <v>100</v>
      </c>
      <c r="BI45" s="12" t="s">
        <v>100</v>
      </c>
      <c r="BJ45" s="12" t="b">
        <v>1</v>
      </c>
      <c r="BK45" s="12" t="s">
        <v>100</v>
      </c>
      <c r="BL45" s="12">
        <v>3400000</v>
      </c>
      <c r="BM45" s="12" t="s">
        <v>100</v>
      </c>
      <c r="BN45" s="12" t="s">
        <v>100</v>
      </c>
      <c r="BO45" s="12" t="s">
        <v>100</v>
      </c>
      <c r="BP45" s="12" t="s">
        <v>100</v>
      </c>
      <c r="BQ45" s="12" t="s">
        <v>100</v>
      </c>
      <c r="BR45" s="12" t="s">
        <v>325</v>
      </c>
      <c r="BS45" s="12">
        <v>1146</v>
      </c>
      <c r="BT45" s="12">
        <v>0</v>
      </c>
      <c r="BU45" s="12" t="s">
        <v>100</v>
      </c>
      <c r="BV45" s="12" t="s">
        <v>370</v>
      </c>
      <c r="BW45" s="12" t="s">
        <v>100</v>
      </c>
      <c r="BX45" s="12" t="s">
        <v>100</v>
      </c>
      <c r="BY45" s="12" t="b">
        <v>1</v>
      </c>
      <c r="BZ45" s="12">
        <v>2600000</v>
      </c>
      <c r="CA45" s="12">
        <v>0</v>
      </c>
      <c r="CB45" s="12">
        <v>0</v>
      </c>
      <c r="CC45" s="12" t="s">
        <v>327</v>
      </c>
      <c r="CD45" s="12" t="s">
        <v>100</v>
      </c>
      <c r="CE45" s="12" t="s">
        <v>100</v>
      </c>
      <c r="CF45" s="12" t="s">
        <v>100</v>
      </c>
      <c r="CG45" s="12" t="s">
        <v>100</v>
      </c>
      <c r="CH45" s="12" t="s">
        <v>100</v>
      </c>
      <c r="CI45" s="12" t="s">
        <v>100</v>
      </c>
      <c r="CJ45" s="12">
        <v>1</v>
      </c>
      <c r="CK45" s="20"/>
      <c r="CL45" s="16"/>
      <c r="CM45" s="20"/>
      <c r="CN45" s="20"/>
      <c r="CO45" s="21" t="s">
        <v>371</v>
      </c>
    </row>
    <row r="46" spans="1:93" ht="30" customHeight="1" x14ac:dyDescent="0.25">
      <c r="A46" s="9">
        <v>45</v>
      </c>
      <c r="B46" s="9">
        <v>152</v>
      </c>
      <c r="C46" s="10" t="s">
        <v>372</v>
      </c>
      <c r="D46" s="12" t="s">
        <v>373</v>
      </c>
      <c r="E46" s="11" t="s">
        <v>149</v>
      </c>
      <c r="F46" s="11" t="s">
        <v>288</v>
      </c>
      <c r="G46" s="12" t="s">
        <v>151</v>
      </c>
      <c r="H46" s="12" t="s">
        <v>152</v>
      </c>
      <c r="I46" s="11" t="s">
        <v>98</v>
      </c>
      <c r="J46" s="37">
        <v>2692</v>
      </c>
      <c r="K46" s="35">
        <f t="shared" si="8"/>
        <v>1634.4725111441307</v>
      </c>
      <c r="L46" s="14">
        <v>4400000</v>
      </c>
      <c r="M46" s="15">
        <f t="shared" si="9"/>
        <v>4400000</v>
      </c>
      <c r="N46" s="15">
        <v>4038000</v>
      </c>
      <c r="O46" s="15">
        <f t="shared" si="10"/>
        <v>4038000</v>
      </c>
      <c r="P46" s="35">
        <f t="shared" si="11"/>
        <v>1500</v>
      </c>
      <c r="Q46" s="14">
        <f t="shared" si="4"/>
        <v>62014566</v>
      </c>
      <c r="R46" s="16">
        <v>0</v>
      </c>
      <c r="S46" s="15">
        <v>0</v>
      </c>
      <c r="T46" s="14">
        <v>362000</v>
      </c>
      <c r="U46" s="12" t="s">
        <v>374</v>
      </c>
      <c r="V46" s="12"/>
      <c r="W46" s="12" t="s">
        <v>359</v>
      </c>
      <c r="X46" s="12" t="s">
        <v>100</v>
      </c>
      <c r="Y46" s="12" t="s">
        <v>100</v>
      </c>
      <c r="Z46" s="12" t="s">
        <v>100</v>
      </c>
      <c r="AA46" s="12" t="s">
        <v>100</v>
      </c>
      <c r="AB46" s="17">
        <v>45293</v>
      </c>
      <c r="AC46" s="12" t="s">
        <v>100</v>
      </c>
      <c r="AD46" s="12" t="s">
        <v>100</v>
      </c>
      <c r="AE46" s="12" t="s">
        <v>100</v>
      </c>
      <c r="AF46" s="12" t="s">
        <v>100</v>
      </c>
      <c r="AG46" s="12" t="s">
        <v>100</v>
      </c>
      <c r="AH46" s="12" t="s">
        <v>100</v>
      </c>
      <c r="AI46" s="12" t="s">
        <v>100</v>
      </c>
      <c r="AJ46" s="12">
        <v>0</v>
      </c>
      <c r="AK46" s="12" t="s">
        <v>155</v>
      </c>
      <c r="AL46" s="12" t="s">
        <v>100</v>
      </c>
      <c r="AM46" s="12" t="b">
        <v>0</v>
      </c>
      <c r="AN46" s="12" t="s">
        <v>143</v>
      </c>
      <c r="AO46" s="12" t="b">
        <v>0</v>
      </c>
      <c r="AP46" s="13">
        <v>0</v>
      </c>
      <c r="AQ46" s="14">
        <v>0</v>
      </c>
      <c r="AR46" s="12"/>
      <c r="AS46" s="12" t="s">
        <v>100</v>
      </c>
      <c r="AT46" s="17">
        <v>45659</v>
      </c>
      <c r="AU46" s="17">
        <v>44835</v>
      </c>
      <c r="AV46" s="12">
        <v>400000</v>
      </c>
      <c r="AW46" s="17">
        <v>45231</v>
      </c>
      <c r="AX46" s="12" t="b">
        <v>0</v>
      </c>
      <c r="AY46" s="12" t="s">
        <v>100</v>
      </c>
      <c r="AZ46" s="12" t="s">
        <v>100</v>
      </c>
      <c r="BA46" s="19" t="s">
        <v>100</v>
      </c>
      <c r="BB46" s="19">
        <v>838</v>
      </c>
      <c r="BC46" s="12" t="s">
        <v>100</v>
      </c>
      <c r="BD46" s="12" t="b">
        <v>0</v>
      </c>
      <c r="BE46" s="12" t="s">
        <v>100</v>
      </c>
      <c r="BF46" s="12" t="s">
        <v>100</v>
      </c>
      <c r="BG46" s="12">
        <v>5248</v>
      </c>
      <c r="BH46" s="12" t="s">
        <v>100</v>
      </c>
      <c r="BI46" s="12" t="s">
        <v>100</v>
      </c>
      <c r="BJ46" s="12" t="b">
        <v>1</v>
      </c>
      <c r="BK46" s="12" t="s">
        <v>100</v>
      </c>
      <c r="BL46" s="12">
        <v>130000</v>
      </c>
      <c r="BM46" s="12" t="s">
        <v>100</v>
      </c>
      <c r="BN46" s="12" t="s">
        <v>100</v>
      </c>
      <c r="BO46" s="12" t="s">
        <v>100</v>
      </c>
      <c r="BP46" s="12" t="s">
        <v>100</v>
      </c>
      <c r="BQ46" s="12" t="s">
        <v>100</v>
      </c>
      <c r="BR46" s="12" t="s">
        <v>375</v>
      </c>
      <c r="BS46" s="12">
        <v>136</v>
      </c>
      <c r="BT46" s="12" t="s">
        <v>100</v>
      </c>
      <c r="BU46" s="12" t="s">
        <v>100</v>
      </c>
      <c r="BV46" s="12" t="s">
        <v>376</v>
      </c>
      <c r="BW46" s="12" t="s">
        <v>100</v>
      </c>
      <c r="BX46" s="12" t="s">
        <v>100</v>
      </c>
      <c r="BY46" s="12" t="b">
        <v>1</v>
      </c>
      <c r="BZ46" s="12">
        <v>308000</v>
      </c>
      <c r="CA46" s="12">
        <v>0</v>
      </c>
      <c r="CB46" s="12">
        <v>0</v>
      </c>
      <c r="CC46" s="12" t="s">
        <v>362</v>
      </c>
      <c r="CD46" s="12" t="s">
        <v>100</v>
      </c>
      <c r="CE46" s="12" t="s">
        <v>100</v>
      </c>
      <c r="CF46" s="12" t="s">
        <v>100</v>
      </c>
      <c r="CG46" s="12" t="s">
        <v>100</v>
      </c>
      <c r="CH46" s="12" t="s">
        <v>100</v>
      </c>
      <c r="CI46" s="12" t="s">
        <v>100</v>
      </c>
      <c r="CJ46" s="12">
        <v>1</v>
      </c>
      <c r="CK46" s="20"/>
      <c r="CL46" s="16"/>
      <c r="CM46" s="20"/>
      <c r="CN46" s="20"/>
      <c r="CO46" s="21" t="s">
        <v>377</v>
      </c>
    </row>
    <row r="47" spans="1:93" s="134" customFormat="1" ht="30" customHeight="1" thickBot="1" x14ac:dyDescent="0.3">
      <c r="A47" s="121">
        <v>46</v>
      </c>
      <c r="B47" s="121">
        <v>153</v>
      </c>
      <c r="C47" s="122" t="s">
        <v>378</v>
      </c>
      <c r="D47" s="123" t="s">
        <v>379</v>
      </c>
      <c r="E47" s="124" t="s">
        <v>149</v>
      </c>
      <c r="F47" s="124" t="s">
        <v>288</v>
      </c>
      <c r="G47" s="123" t="s">
        <v>151</v>
      </c>
      <c r="H47" s="123" t="s">
        <v>152</v>
      </c>
      <c r="I47" s="124" t="s">
        <v>98</v>
      </c>
      <c r="J47" s="125">
        <v>3499</v>
      </c>
      <c r="K47" s="126">
        <f t="shared" si="8"/>
        <v>1714.7756501857673</v>
      </c>
      <c r="L47" s="127">
        <v>6000000</v>
      </c>
      <c r="M47" s="128">
        <f t="shared" si="9"/>
        <v>6000000</v>
      </c>
      <c r="N47" s="128">
        <v>5248500</v>
      </c>
      <c r="O47" s="128">
        <f t="shared" si="10"/>
        <v>5248500</v>
      </c>
      <c r="P47" s="126">
        <f t="shared" si="11"/>
        <v>1500</v>
      </c>
      <c r="Q47" s="127">
        <f t="shared" si="4"/>
        <v>67263066</v>
      </c>
      <c r="R47" s="129">
        <v>0</v>
      </c>
      <c r="S47" s="128">
        <v>0</v>
      </c>
      <c r="T47" s="127">
        <v>751500</v>
      </c>
      <c r="U47" s="123" t="s">
        <v>374</v>
      </c>
      <c r="V47" s="123"/>
      <c r="W47" s="123" t="s">
        <v>359</v>
      </c>
      <c r="X47" s="123" t="s">
        <v>100</v>
      </c>
      <c r="Y47" s="123" t="s">
        <v>100</v>
      </c>
      <c r="Z47" s="123" t="s">
        <v>100</v>
      </c>
      <c r="AA47" s="123" t="s">
        <v>100</v>
      </c>
      <c r="AB47" s="130">
        <v>45293</v>
      </c>
      <c r="AC47" s="123" t="s">
        <v>100</v>
      </c>
      <c r="AD47" s="123" t="s">
        <v>100</v>
      </c>
      <c r="AE47" s="123" t="s">
        <v>100</v>
      </c>
      <c r="AF47" s="123" t="s">
        <v>100</v>
      </c>
      <c r="AG47" s="123" t="s">
        <v>100</v>
      </c>
      <c r="AH47" s="123" t="s">
        <v>100</v>
      </c>
      <c r="AI47" s="123" t="s">
        <v>100</v>
      </c>
      <c r="AJ47" s="123">
        <v>0</v>
      </c>
      <c r="AK47" s="123" t="s">
        <v>155</v>
      </c>
      <c r="AL47" s="123" t="s">
        <v>100</v>
      </c>
      <c r="AM47" s="123" t="b">
        <v>0</v>
      </c>
      <c r="AN47" s="123" t="s">
        <v>143</v>
      </c>
      <c r="AO47" s="123" t="b">
        <v>0</v>
      </c>
      <c r="AP47" s="131">
        <v>0</v>
      </c>
      <c r="AQ47" s="127">
        <v>0</v>
      </c>
      <c r="AR47" s="123"/>
      <c r="AS47" s="123" t="s">
        <v>100</v>
      </c>
      <c r="AT47" s="130">
        <v>45659</v>
      </c>
      <c r="AU47" s="130">
        <v>44835</v>
      </c>
      <c r="AV47" s="123">
        <v>500000</v>
      </c>
      <c r="AW47" s="130">
        <v>45231</v>
      </c>
      <c r="AX47" s="123" t="b">
        <v>0</v>
      </c>
      <c r="AY47" s="123" t="s">
        <v>100</v>
      </c>
      <c r="AZ47" s="123" t="s">
        <v>100</v>
      </c>
      <c r="BA47" s="132" t="s">
        <v>100</v>
      </c>
      <c r="BB47" s="132">
        <v>1715</v>
      </c>
      <c r="BC47" s="123" t="s">
        <v>100</v>
      </c>
      <c r="BD47" s="123" t="b">
        <v>0</v>
      </c>
      <c r="BE47" s="123" t="s">
        <v>100</v>
      </c>
      <c r="BF47" s="123" t="s">
        <v>100</v>
      </c>
      <c r="BG47" s="123">
        <v>3499</v>
      </c>
      <c r="BH47" s="123" t="s">
        <v>100</v>
      </c>
      <c r="BI47" s="123" t="s">
        <v>100</v>
      </c>
      <c r="BJ47" s="123" t="b">
        <v>1</v>
      </c>
      <c r="BK47" s="123" t="s">
        <v>100</v>
      </c>
      <c r="BL47" s="123">
        <v>1500000</v>
      </c>
      <c r="BM47" s="123" t="s">
        <v>100</v>
      </c>
      <c r="BN47" s="123" t="s">
        <v>100</v>
      </c>
      <c r="BO47" s="123" t="s">
        <v>100</v>
      </c>
      <c r="BP47" s="123" t="s">
        <v>100</v>
      </c>
      <c r="BQ47" s="123" t="s">
        <v>100</v>
      </c>
      <c r="BR47" s="123" t="s">
        <v>375</v>
      </c>
      <c r="BS47" s="123">
        <v>273</v>
      </c>
      <c r="BT47" s="123" t="s">
        <v>100</v>
      </c>
      <c r="BU47" s="123" t="s">
        <v>100</v>
      </c>
      <c r="BV47" s="123" t="s">
        <v>376</v>
      </c>
      <c r="BW47" s="123" t="s">
        <v>100</v>
      </c>
      <c r="BX47" s="123" t="s">
        <v>100</v>
      </c>
      <c r="BY47" s="123" t="b">
        <v>1</v>
      </c>
      <c r="BZ47" s="123">
        <v>620000</v>
      </c>
      <c r="CA47" s="123">
        <v>0</v>
      </c>
      <c r="CB47" s="123">
        <v>0</v>
      </c>
      <c r="CC47" s="123" t="s">
        <v>362</v>
      </c>
      <c r="CD47" s="123" t="s">
        <v>100</v>
      </c>
      <c r="CE47" s="123" t="s">
        <v>100</v>
      </c>
      <c r="CF47" s="123" t="s">
        <v>100</v>
      </c>
      <c r="CG47" s="123" t="s">
        <v>100</v>
      </c>
      <c r="CH47" s="123" t="s">
        <v>100</v>
      </c>
      <c r="CI47" s="123" t="s">
        <v>100</v>
      </c>
      <c r="CJ47" s="123">
        <v>1</v>
      </c>
      <c r="CK47" s="133"/>
      <c r="CL47" s="129"/>
      <c r="CM47" s="133"/>
      <c r="CN47" s="133"/>
      <c r="CO47" s="134" t="s">
        <v>380</v>
      </c>
    </row>
    <row r="48" spans="1:93" ht="30" customHeight="1" thickTop="1" x14ac:dyDescent="0.25">
      <c r="A48" s="108">
        <v>47</v>
      </c>
      <c r="B48" s="108">
        <v>154</v>
      </c>
      <c r="C48" s="109" t="s">
        <v>381</v>
      </c>
      <c r="D48" s="110" t="s">
        <v>382</v>
      </c>
      <c r="E48" s="111" t="s">
        <v>149</v>
      </c>
      <c r="F48" s="111" t="s">
        <v>288</v>
      </c>
      <c r="G48" s="110" t="s">
        <v>151</v>
      </c>
      <c r="H48" s="110" t="s">
        <v>152</v>
      </c>
      <c r="I48" s="111" t="s">
        <v>98</v>
      </c>
      <c r="J48" s="112">
        <v>1028</v>
      </c>
      <c r="K48" s="113">
        <f t="shared" si="8"/>
        <v>1848.2490272373541</v>
      </c>
      <c r="L48" s="114">
        <v>1900000</v>
      </c>
      <c r="M48" s="115">
        <f t="shared" si="9"/>
        <v>1900000</v>
      </c>
      <c r="N48" s="115">
        <v>1542000</v>
      </c>
      <c r="O48" s="115">
        <f t="shared" si="10"/>
        <v>1542000</v>
      </c>
      <c r="P48" s="113">
        <f t="shared" si="11"/>
        <v>1500</v>
      </c>
      <c r="Q48" s="114">
        <f t="shared" si="4"/>
        <v>68805066</v>
      </c>
      <c r="R48" s="116">
        <v>0</v>
      </c>
      <c r="S48" s="115">
        <v>0</v>
      </c>
      <c r="T48" s="114">
        <v>358000</v>
      </c>
      <c r="U48" s="110" t="s">
        <v>323</v>
      </c>
      <c r="V48" s="110"/>
      <c r="W48" s="110" t="s">
        <v>324</v>
      </c>
      <c r="X48" s="110" t="s">
        <v>100</v>
      </c>
      <c r="Y48" s="110" t="s">
        <v>100</v>
      </c>
      <c r="Z48" s="110" t="s">
        <v>100</v>
      </c>
      <c r="AA48" s="110" t="s">
        <v>100</v>
      </c>
      <c r="AB48" s="117">
        <v>44287</v>
      </c>
      <c r="AC48" s="110" t="s">
        <v>100</v>
      </c>
      <c r="AD48" s="110" t="s">
        <v>100</v>
      </c>
      <c r="AE48" s="110" t="s">
        <v>100</v>
      </c>
      <c r="AF48" s="110" t="s">
        <v>100</v>
      </c>
      <c r="AG48" s="110" t="s">
        <v>100</v>
      </c>
      <c r="AH48" s="110" t="s">
        <v>100</v>
      </c>
      <c r="AI48" s="110" t="s">
        <v>100</v>
      </c>
      <c r="AJ48" s="110">
        <v>0</v>
      </c>
      <c r="AK48" s="110" t="s">
        <v>155</v>
      </c>
      <c r="AL48" s="110" t="s">
        <v>100</v>
      </c>
      <c r="AM48" s="110" t="b">
        <v>0</v>
      </c>
      <c r="AN48" s="110" t="s">
        <v>143</v>
      </c>
      <c r="AO48" s="110" t="b">
        <v>0</v>
      </c>
      <c r="AP48" s="118">
        <v>0</v>
      </c>
      <c r="AQ48" s="114">
        <v>0</v>
      </c>
      <c r="AR48" s="110" t="s">
        <v>100</v>
      </c>
      <c r="AS48" s="110" t="s">
        <v>100</v>
      </c>
      <c r="AT48" s="117">
        <v>44531</v>
      </c>
      <c r="AU48" s="117">
        <v>44166</v>
      </c>
      <c r="AV48" s="110">
        <v>172000</v>
      </c>
      <c r="AW48" s="117">
        <v>44531</v>
      </c>
      <c r="AX48" s="110" t="b">
        <v>0</v>
      </c>
      <c r="AY48" s="110" t="s">
        <v>100</v>
      </c>
      <c r="AZ48" s="110" t="s">
        <v>100</v>
      </c>
      <c r="BA48" s="119" t="s">
        <v>100</v>
      </c>
      <c r="BB48" s="119">
        <v>1848</v>
      </c>
      <c r="BC48" s="110" t="s">
        <v>100</v>
      </c>
      <c r="BD48" s="110" t="b">
        <v>0</v>
      </c>
      <c r="BE48" s="110" t="s">
        <v>100</v>
      </c>
      <c r="BF48" s="110" t="s">
        <v>100</v>
      </c>
      <c r="BG48" s="110">
        <v>1028</v>
      </c>
      <c r="BH48" s="110" t="s">
        <v>100</v>
      </c>
      <c r="BI48" s="110" t="s">
        <v>100</v>
      </c>
      <c r="BJ48" s="110" t="b">
        <v>1</v>
      </c>
      <c r="BK48" s="110" t="s">
        <v>100</v>
      </c>
      <c r="BL48" s="110">
        <v>231000</v>
      </c>
      <c r="BM48" s="110" t="s">
        <v>100</v>
      </c>
      <c r="BN48" s="110" t="s">
        <v>100</v>
      </c>
      <c r="BO48" s="110" t="s">
        <v>100</v>
      </c>
      <c r="BP48" s="110" t="s">
        <v>100</v>
      </c>
      <c r="BQ48" s="110" t="s">
        <v>100</v>
      </c>
      <c r="BR48" s="110" t="s">
        <v>325</v>
      </c>
      <c r="BS48" s="110">
        <v>77</v>
      </c>
      <c r="BT48" s="110">
        <v>0</v>
      </c>
      <c r="BU48" s="110" t="s">
        <v>100</v>
      </c>
      <c r="BV48" s="110" t="s">
        <v>383</v>
      </c>
      <c r="BW48" s="110" t="s">
        <v>100</v>
      </c>
      <c r="BX48" s="110" t="s">
        <v>100</v>
      </c>
      <c r="BY48" s="110" t="b">
        <v>1</v>
      </c>
      <c r="BZ48" s="110">
        <v>174000</v>
      </c>
      <c r="CA48" s="110">
        <v>0</v>
      </c>
      <c r="CB48" s="110">
        <v>0</v>
      </c>
      <c r="CC48" s="110" t="s">
        <v>327</v>
      </c>
      <c r="CD48" s="110" t="s">
        <v>100</v>
      </c>
      <c r="CE48" s="110" t="s">
        <v>100</v>
      </c>
      <c r="CF48" s="110" t="s">
        <v>100</v>
      </c>
      <c r="CG48" s="110" t="s">
        <v>100</v>
      </c>
      <c r="CH48" s="110" t="s">
        <v>100</v>
      </c>
      <c r="CI48" s="110" t="s">
        <v>100</v>
      </c>
      <c r="CJ48" s="110">
        <v>1</v>
      </c>
      <c r="CK48" s="120"/>
      <c r="CL48" s="116"/>
      <c r="CM48" s="120"/>
      <c r="CN48" s="120"/>
      <c r="CO48" s="21" t="s">
        <v>384</v>
      </c>
    </row>
    <row r="49" spans="1:93" ht="30" customHeight="1" x14ac:dyDescent="0.25">
      <c r="A49" s="9">
        <v>48</v>
      </c>
      <c r="B49" s="9">
        <v>155</v>
      </c>
      <c r="C49" s="10" t="s">
        <v>385</v>
      </c>
      <c r="D49" s="12" t="s">
        <v>386</v>
      </c>
      <c r="E49" s="11" t="s">
        <v>149</v>
      </c>
      <c r="F49" s="11" t="s">
        <v>288</v>
      </c>
      <c r="G49" s="12" t="s">
        <v>151</v>
      </c>
      <c r="H49" s="12" t="s">
        <v>152</v>
      </c>
      <c r="I49" s="11" t="s">
        <v>140</v>
      </c>
      <c r="J49" s="37">
        <v>830</v>
      </c>
      <c r="K49" s="35">
        <f t="shared" si="8"/>
        <v>1867.4698795180723</v>
      </c>
      <c r="L49" s="14">
        <v>1550000</v>
      </c>
      <c r="M49" s="15">
        <f t="shared" si="9"/>
        <v>1550000</v>
      </c>
      <c r="N49" s="15">
        <v>1245000</v>
      </c>
      <c r="O49" s="15">
        <f t="shared" si="10"/>
        <v>1245000</v>
      </c>
      <c r="P49" s="35">
        <f t="shared" si="11"/>
        <v>1500</v>
      </c>
      <c r="Q49" s="14">
        <f t="shared" si="4"/>
        <v>70050066</v>
      </c>
      <c r="R49" s="16">
        <v>0</v>
      </c>
      <c r="S49" s="15">
        <v>0</v>
      </c>
      <c r="T49" s="14">
        <v>305000</v>
      </c>
      <c r="U49" s="12" t="s">
        <v>323</v>
      </c>
      <c r="V49" s="12"/>
      <c r="W49" s="12" t="s">
        <v>324</v>
      </c>
      <c r="X49" s="12" t="s">
        <v>100</v>
      </c>
      <c r="Y49" s="12" t="s">
        <v>100</v>
      </c>
      <c r="Z49" s="12" t="s">
        <v>100</v>
      </c>
      <c r="AA49" s="12" t="s">
        <v>100</v>
      </c>
      <c r="AB49" s="17">
        <v>44287</v>
      </c>
      <c r="AC49" s="12" t="s">
        <v>100</v>
      </c>
      <c r="AD49" s="12" t="s">
        <v>100</v>
      </c>
      <c r="AE49" s="12" t="s">
        <v>100</v>
      </c>
      <c r="AF49" s="12" t="s">
        <v>100</v>
      </c>
      <c r="AG49" s="12" t="s">
        <v>100</v>
      </c>
      <c r="AH49" s="12" t="s">
        <v>100</v>
      </c>
      <c r="AI49" s="12" t="s">
        <v>100</v>
      </c>
      <c r="AJ49" s="12">
        <v>0</v>
      </c>
      <c r="AK49" s="12" t="s">
        <v>155</v>
      </c>
      <c r="AL49" s="12" t="s">
        <v>100</v>
      </c>
      <c r="AM49" s="12" t="b">
        <v>0</v>
      </c>
      <c r="AN49" s="12" t="s">
        <v>143</v>
      </c>
      <c r="AO49" s="12" t="b">
        <v>0</v>
      </c>
      <c r="AP49" s="13">
        <v>0</v>
      </c>
      <c r="AQ49" s="14">
        <v>0</v>
      </c>
      <c r="AR49" s="12" t="s">
        <v>100</v>
      </c>
      <c r="AS49" s="12" t="s">
        <v>100</v>
      </c>
      <c r="AT49" s="17">
        <v>44531</v>
      </c>
      <c r="AU49" s="17">
        <v>44166</v>
      </c>
      <c r="AV49" s="12">
        <v>141000</v>
      </c>
      <c r="AW49" s="17">
        <v>44531</v>
      </c>
      <c r="AX49" s="12" t="b">
        <v>0</v>
      </c>
      <c r="AY49" s="12" t="s">
        <v>100</v>
      </c>
      <c r="AZ49" s="12" t="s">
        <v>100</v>
      </c>
      <c r="BA49" s="19" t="s">
        <v>100</v>
      </c>
      <c r="BB49" s="19">
        <v>1867</v>
      </c>
      <c r="BC49" s="12" t="s">
        <v>100</v>
      </c>
      <c r="BD49" s="12" t="b">
        <v>0</v>
      </c>
      <c r="BE49" s="12" t="s">
        <v>100</v>
      </c>
      <c r="BF49" s="12" t="s">
        <v>100</v>
      </c>
      <c r="BG49" s="12">
        <v>830</v>
      </c>
      <c r="BH49" s="12" t="s">
        <v>100</v>
      </c>
      <c r="BI49" s="12" t="s">
        <v>100</v>
      </c>
      <c r="BJ49" s="12" t="b">
        <v>1</v>
      </c>
      <c r="BK49" s="12" t="s">
        <v>100</v>
      </c>
      <c r="BL49" s="12">
        <v>850000</v>
      </c>
      <c r="BM49" s="12" t="s">
        <v>100</v>
      </c>
      <c r="BN49" s="12" t="s">
        <v>100</v>
      </c>
      <c r="BO49" s="12" t="s">
        <v>100</v>
      </c>
      <c r="BP49" s="12" t="s">
        <v>100</v>
      </c>
      <c r="BQ49" s="12" t="s">
        <v>100</v>
      </c>
      <c r="BR49" s="12" t="s">
        <v>325</v>
      </c>
      <c r="BS49" s="12">
        <v>34</v>
      </c>
      <c r="BT49" s="12">
        <v>0</v>
      </c>
      <c r="BU49" s="12" t="s">
        <v>100</v>
      </c>
      <c r="BV49" s="12" t="s">
        <v>387</v>
      </c>
      <c r="BW49" s="12" t="s">
        <v>100</v>
      </c>
      <c r="BX49" s="12" t="s">
        <v>100</v>
      </c>
      <c r="BY49" s="12" t="b">
        <v>1</v>
      </c>
      <c r="BZ49" s="12">
        <v>76840</v>
      </c>
      <c r="CA49" s="12">
        <v>0</v>
      </c>
      <c r="CB49" s="12">
        <v>0</v>
      </c>
      <c r="CC49" s="12" t="s">
        <v>327</v>
      </c>
      <c r="CD49" s="12" t="s">
        <v>100</v>
      </c>
      <c r="CE49" s="12" t="s">
        <v>100</v>
      </c>
      <c r="CF49" s="12" t="s">
        <v>100</v>
      </c>
      <c r="CG49" s="12" t="s">
        <v>100</v>
      </c>
      <c r="CH49" s="12" t="s">
        <v>100</v>
      </c>
      <c r="CI49" s="12" t="s">
        <v>100</v>
      </c>
      <c r="CJ49" s="12">
        <v>1</v>
      </c>
      <c r="CK49" s="20"/>
      <c r="CL49" s="16"/>
      <c r="CM49" s="20"/>
      <c r="CN49" s="20"/>
      <c r="CO49" s="21" t="s">
        <v>388</v>
      </c>
    </row>
    <row r="50" spans="1:93" ht="30" customHeight="1" x14ac:dyDescent="0.25">
      <c r="A50" s="9">
        <v>49</v>
      </c>
      <c r="B50" s="9">
        <v>156</v>
      </c>
      <c r="C50" s="10" t="s">
        <v>389</v>
      </c>
      <c r="D50" s="12" t="s">
        <v>390</v>
      </c>
      <c r="E50" s="11" t="s">
        <v>149</v>
      </c>
      <c r="F50" s="11" t="s">
        <v>288</v>
      </c>
      <c r="G50" s="12" t="s">
        <v>151</v>
      </c>
      <c r="H50" s="12" t="s">
        <v>152</v>
      </c>
      <c r="I50" s="11" t="s">
        <v>140</v>
      </c>
      <c r="J50" s="37">
        <v>685</v>
      </c>
      <c r="K50" s="35">
        <f t="shared" si="8"/>
        <v>1887.5912408759125</v>
      </c>
      <c r="L50" s="14">
        <v>1293000</v>
      </c>
      <c r="M50" s="15">
        <f t="shared" si="9"/>
        <v>1293000</v>
      </c>
      <c r="N50" s="15">
        <v>1027500</v>
      </c>
      <c r="O50" s="15">
        <f t="shared" si="10"/>
        <v>1027500</v>
      </c>
      <c r="P50" s="35">
        <f t="shared" si="11"/>
        <v>1500</v>
      </c>
      <c r="Q50" s="14">
        <f t="shared" si="4"/>
        <v>71077566</v>
      </c>
      <c r="R50" s="16">
        <v>0</v>
      </c>
      <c r="S50" s="15">
        <v>0</v>
      </c>
      <c r="T50" s="14">
        <v>265500</v>
      </c>
      <c r="U50" s="12" t="s">
        <v>323</v>
      </c>
      <c r="V50" s="12"/>
      <c r="W50" s="12" t="s">
        <v>324</v>
      </c>
      <c r="X50" s="12" t="s">
        <v>100</v>
      </c>
      <c r="Y50" s="12" t="s">
        <v>100</v>
      </c>
      <c r="Z50" s="12" t="s">
        <v>100</v>
      </c>
      <c r="AA50" s="12" t="s">
        <v>100</v>
      </c>
      <c r="AB50" s="17">
        <v>44287</v>
      </c>
      <c r="AC50" s="12" t="s">
        <v>100</v>
      </c>
      <c r="AD50" s="12" t="s">
        <v>100</v>
      </c>
      <c r="AE50" s="12" t="s">
        <v>100</v>
      </c>
      <c r="AF50" s="12" t="s">
        <v>100</v>
      </c>
      <c r="AG50" s="12" t="s">
        <v>100</v>
      </c>
      <c r="AH50" s="12" t="s">
        <v>100</v>
      </c>
      <c r="AI50" s="12" t="s">
        <v>100</v>
      </c>
      <c r="AJ50" s="12">
        <v>0</v>
      </c>
      <c r="AK50" s="12" t="s">
        <v>155</v>
      </c>
      <c r="AL50" s="12" t="s">
        <v>100</v>
      </c>
      <c r="AM50" s="12" t="b">
        <v>0</v>
      </c>
      <c r="AN50" s="12" t="s">
        <v>143</v>
      </c>
      <c r="AO50" s="12" t="b">
        <v>0</v>
      </c>
      <c r="AP50" s="13">
        <v>0</v>
      </c>
      <c r="AQ50" s="14">
        <v>0</v>
      </c>
      <c r="AR50" s="12" t="s">
        <v>100</v>
      </c>
      <c r="AS50" s="12" t="s">
        <v>100</v>
      </c>
      <c r="AT50" s="17">
        <v>44531</v>
      </c>
      <c r="AU50" s="17">
        <v>44166</v>
      </c>
      <c r="AV50" s="12">
        <v>118000</v>
      </c>
      <c r="AW50" s="17">
        <v>44531</v>
      </c>
      <c r="AX50" s="12" t="b">
        <v>0</v>
      </c>
      <c r="AY50" s="12" t="s">
        <v>100</v>
      </c>
      <c r="AZ50" s="12" t="s">
        <v>100</v>
      </c>
      <c r="BA50" s="19" t="s">
        <v>100</v>
      </c>
      <c r="BB50" s="19">
        <v>1888</v>
      </c>
      <c r="BC50" s="12" t="s">
        <v>100</v>
      </c>
      <c r="BD50" s="12" t="b">
        <v>0</v>
      </c>
      <c r="BE50" s="12" t="s">
        <v>100</v>
      </c>
      <c r="BF50" s="12" t="s">
        <v>100</v>
      </c>
      <c r="BG50" s="12">
        <v>685</v>
      </c>
      <c r="BH50" s="12" t="s">
        <v>100</v>
      </c>
      <c r="BI50" s="12" t="s">
        <v>100</v>
      </c>
      <c r="BJ50" s="12" t="b">
        <v>1</v>
      </c>
      <c r="BK50" s="12" t="s">
        <v>100</v>
      </c>
      <c r="BL50" s="12">
        <v>87000</v>
      </c>
      <c r="BM50" s="12" t="s">
        <v>100</v>
      </c>
      <c r="BN50" s="12" t="s">
        <v>100</v>
      </c>
      <c r="BO50" s="12" t="s">
        <v>100</v>
      </c>
      <c r="BP50" s="12" t="s">
        <v>100</v>
      </c>
      <c r="BQ50" s="12" t="s">
        <v>100</v>
      </c>
      <c r="BR50" s="12" t="s">
        <v>325</v>
      </c>
      <c r="BS50" s="12">
        <v>29</v>
      </c>
      <c r="BT50" s="12">
        <v>0</v>
      </c>
      <c r="BU50" s="12" t="s">
        <v>100</v>
      </c>
      <c r="BV50" s="12" t="s">
        <v>391</v>
      </c>
      <c r="BW50" s="12" t="s">
        <v>100</v>
      </c>
      <c r="BX50" s="12" t="s">
        <v>100</v>
      </c>
      <c r="BY50" s="12" t="b">
        <v>1</v>
      </c>
      <c r="BZ50" s="12">
        <v>65540</v>
      </c>
      <c r="CA50" s="12">
        <v>0</v>
      </c>
      <c r="CB50" s="12">
        <v>0</v>
      </c>
      <c r="CC50" s="12" t="s">
        <v>327</v>
      </c>
      <c r="CD50" s="12" t="s">
        <v>100</v>
      </c>
      <c r="CE50" s="12" t="s">
        <v>100</v>
      </c>
      <c r="CF50" s="12" t="s">
        <v>100</v>
      </c>
      <c r="CG50" s="12" t="s">
        <v>100</v>
      </c>
      <c r="CH50" s="12" t="s">
        <v>100</v>
      </c>
      <c r="CI50" s="12" t="s">
        <v>100</v>
      </c>
      <c r="CJ50" s="12">
        <v>1</v>
      </c>
      <c r="CK50" s="20"/>
      <c r="CL50" s="16"/>
      <c r="CM50" s="20"/>
      <c r="CN50" s="20"/>
      <c r="CO50" s="21" t="s">
        <v>392</v>
      </c>
    </row>
    <row r="51" spans="1:93" ht="30" customHeight="1" x14ac:dyDescent="0.25">
      <c r="A51" s="9">
        <v>50</v>
      </c>
      <c r="B51" s="9">
        <v>157</v>
      </c>
      <c r="C51" s="10" t="s">
        <v>393</v>
      </c>
      <c r="D51" s="12" t="s">
        <v>394</v>
      </c>
      <c r="E51" s="11" t="s">
        <v>149</v>
      </c>
      <c r="F51" s="11" t="s">
        <v>288</v>
      </c>
      <c r="G51" s="12" t="s">
        <v>151</v>
      </c>
      <c r="H51" s="12" t="s">
        <v>152</v>
      </c>
      <c r="I51" s="11" t="s">
        <v>98</v>
      </c>
      <c r="J51" s="37">
        <v>7308</v>
      </c>
      <c r="K51" s="35">
        <f t="shared" si="8"/>
        <v>1906.4039408866995</v>
      </c>
      <c r="L51" s="14">
        <v>13932000</v>
      </c>
      <c r="M51" s="15">
        <f t="shared" si="9"/>
        <v>13932000</v>
      </c>
      <c r="N51" s="15">
        <v>10962000</v>
      </c>
      <c r="O51" s="15">
        <f t="shared" si="10"/>
        <v>10962000</v>
      </c>
      <c r="P51" s="35">
        <f t="shared" si="11"/>
        <v>1500</v>
      </c>
      <c r="Q51" s="14">
        <f t="shared" si="4"/>
        <v>82039566</v>
      </c>
      <c r="R51" s="16">
        <v>0</v>
      </c>
      <c r="S51" s="15">
        <v>0</v>
      </c>
      <c r="T51" s="14">
        <v>2970000</v>
      </c>
      <c r="U51" s="12" t="s">
        <v>323</v>
      </c>
      <c r="V51" s="12"/>
      <c r="W51" s="12" t="s">
        <v>324</v>
      </c>
      <c r="X51" s="12" t="s">
        <v>100</v>
      </c>
      <c r="Y51" s="12" t="s">
        <v>100</v>
      </c>
      <c r="Z51" s="12" t="s">
        <v>100</v>
      </c>
      <c r="AA51" s="12" t="s">
        <v>100</v>
      </c>
      <c r="AB51" s="17">
        <v>44287</v>
      </c>
      <c r="AC51" s="12" t="s">
        <v>100</v>
      </c>
      <c r="AD51" s="12" t="s">
        <v>100</v>
      </c>
      <c r="AE51" s="12" t="s">
        <v>100</v>
      </c>
      <c r="AF51" s="12" t="s">
        <v>100</v>
      </c>
      <c r="AG51" s="12" t="s">
        <v>100</v>
      </c>
      <c r="AH51" s="12" t="s">
        <v>100</v>
      </c>
      <c r="AI51" s="12" t="s">
        <v>100</v>
      </c>
      <c r="AJ51" s="12">
        <v>0</v>
      </c>
      <c r="AK51" s="12" t="s">
        <v>155</v>
      </c>
      <c r="AL51" s="12" t="s">
        <v>100</v>
      </c>
      <c r="AM51" s="12" t="b">
        <v>0</v>
      </c>
      <c r="AN51" s="12" t="s">
        <v>143</v>
      </c>
      <c r="AO51" s="12" t="b">
        <v>0</v>
      </c>
      <c r="AP51" s="13">
        <v>0</v>
      </c>
      <c r="AQ51" s="14">
        <v>0</v>
      </c>
      <c r="AR51" s="12" t="s">
        <v>100</v>
      </c>
      <c r="AS51" s="12" t="s">
        <v>100</v>
      </c>
      <c r="AT51" s="17">
        <v>44531</v>
      </c>
      <c r="AU51" s="17">
        <v>44166</v>
      </c>
      <c r="AV51" s="12">
        <v>1266000</v>
      </c>
      <c r="AW51" s="17">
        <v>44531</v>
      </c>
      <c r="AX51" s="12" t="b">
        <v>0</v>
      </c>
      <c r="AY51" s="12" t="s">
        <v>100</v>
      </c>
      <c r="AZ51" s="12" t="s">
        <v>100</v>
      </c>
      <c r="BA51" s="19" t="s">
        <v>100</v>
      </c>
      <c r="BB51" s="19">
        <v>1906</v>
      </c>
      <c r="BC51" s="12" t="s">
        <v>100</v>
      </c>
      <c r="BD51" s="12" t="b">
        <v>0</v>
      </c>
      <c r="BE51" s="12" t="s">
        <v>100</v>
      </c>
      <c r="BF51" s="12" t="s">
        <v>100</v>
      </c>
      <c r="BG51" s="12">
        <v>7308</v>
      </c>
      <c r="BH51" s="12" t="s">
        <v>100</v>
      </c>
      <c r="BI51" s="12" t="s">
        <v>100</v>
      </c>
      <c r="BJ51" s="12" t="b">
        <v>1</v>
      </c>
      <c r="BK51" s="12" t="s">
        <v>100</v>
      </c>
      <c r="BL51" s="12">
        <v>840000</v>
      </c>
      <c r="BM51" s="12" t="s">
        <v>100</v>
      </c>
      <c r="BN51" s="12" t="s">
        <v>100</v>
      </c>
      <c r="BO51" s="12" t="s">
        <v>100</v>
      </c>
      <c r="BP51" s="12" t="s">
        <v>100</v>
      </c>
      <c r="BQ51" s="12" t="s">
        <v>100</v>
      </c>
      <c r="BR51" s="12" t="s">
        <v>325</v>
      </c>
      <c r="BS51" s="12">
        <v>280</v>
      </c>
      <c r="BT51" s="12">
        <v>0</v>
      </c>
      <c r="BU51" s="12" t="s">
        <v>100</v>
      </c>
      <c r="BV51" s="12" t="s">
        <v>395</v>
      </c>
      <c r="BW51" s="12" t="s">
        <v>100</v>
      </c>
      <c r="BX51" s="12" t="s">
        <v>100</v>
      </c>
      <c r="BY51" s="12" t="b">
        <v>1</v>
      </c>
      <c r="BZ51" s="12">
        <v>632800</v>
      </c>
      <c r="CA51" s="12">
        <v>0</v>
      </c>
      <c r="CB51" s="12">
        <v>0</v>
      </c>
      <c r="CC51" s="12" t="s">
        <v>327</v>
      </c>
      <c r="CD51" s="12" t="s">
        <v>100</v>
      </c>
      <c r="CE51" s="12" t="s">
        <v>100</v>
      </c>
      <c r="CF51" s="12" t="s">
        <v>100</v>
      </c>
      <c r="CG51" s="12" t="s">
        <v>100</v>
      </c>
      <c r="CH51" s="12" t="s">
        <v>100</v>
      </c>
      <c r="CI51" s="12" t="s">
        <v>100</v>
      </c>
      <c r="CJ51" s="12">
        <v>1</v>
      </c>
      <c r="CK51" s="20" t="s">
        <v>332</v>
      </c>
      <c r="CL51" s="16">
        <v>3370572</v>
      </c>
      <c r="CM51" s="23">
        <f>O51-CL51</f>
        <v>7591428</v>
      </c>
      <c r="CN51" s="20"/>
      <c r="CO51" s="21" t="s">
        <v>396</v>
      </c>
    </row>
    <row r="52" spans="1:93" ht="30" customHeight="1" x14ac:dyDescent="0.25">
      <c r="A52" s="9">
        <v>51</v>
      </c>
      <c r="B52" s="9">
        <v>158</v>
      </c>
      <c r="C52" s="10" t="s">
        <v>397</v>
      </c>
      <c r="D52" s="12" t="s">
        <v>398</v>
      </c>
      <c r="E52" s="11" t="s">
        <v>149</v>
      </c>
      <c r="F52" s="11" t="s">
        <v>288</v>
      </c>
      <c r="G52" s="12" t="s">
        <v>151</v>
      </c>
      <c r="H52" s="12" t="s">
        <v>152</v>
      </c>
      <c r="I52" s="11" t="s">
        <v>98</v>
      </c>
      <c r="J52" s="37">
        <v>644</v>
      </c>
      <c r="K52" s="35">
        <f t="shared" si="8"/>
        <v>1951.8633540372671</v>
      </c>
      <c r="L52" s="14">
        <v>1257000</v>
      </c>
      <c r="M52" s="15">
        <f t="shared" si="9"/>
        <v>1257000</v>
      </c>
      <c r="N52" s="15">
        <v>966000</v>
      </c>
      <c r="O52" s="15">
        <f t="shared" si="10"/>
        <v>966000</v>
      </c>
      <c r="P52" s="35">
        <f t="shared" si="11"/>
        <v>1500</v>
      </c>
      <c r="Q52" s="14">
        <f t="shared" si="4"/>
        <v>83005566</v>
      </c>
      <c r="R52" s="16">
        <v>0</v>
      </c>
      <c r="S52" s="15">
        <v>0</v>
      </c>
      <c r="T52" s="14">
        <v>291000</v>
      </c>
      <c r="U52" s="12" t="s">
        <v>323</v>
      </c>
      <c r="V52" s="12"/>
      <c r="W52" s="12" t="s">
        <v>324</v>
      </c>
      <c r="X52" s="12" t="s">
        <v>100</v>
      </c>
      <c r="Y52" s="12" t="s">
        <v>100</v>
      </c>
      <c r="Z52" s="12" t="s">
        <v>100</v>
      </c>
      <c r="AA52" s="12" t="s">
        <v>100</v>
      </c>
      <c r="AB52" s="17">
        <v>44287</v>
      </c>
      <c r="AC52" s="12" t="s">
        <v>100</v>
      </c>
      <c r="AD52" s="12" t="s">
        <v>100</v>
      </c>
      <c r="AE52" s="12" t="s">
        <v>100</v>
      </c>
      <c r="AF52" s="12" t="s">
        <v>100</v>
      </c>
      <c r="AG52" s="12" t="s">
        <v>100</v>
      </c>
      <c r="AH52" s="12" t="s">
        <v>100</v>
      </c>
      <c r="AI52" s="12" t="s">
        <v>100</v>
      </c>
      <c r="AJ52" s="12">
        <v>0</v>
      </c>
      <c r="AK52" s="12" t="s">
        <v>155</v>
      </c>
      <c r="AL52" s="12" t="s">
        <v>100</v>
      </c>
      <c r="AM52" s="12" t="b">
        <v>0</v>
      </c>
      <c r="AN52" s="12" t="s">
        <v>143</v>
      </c>
      <c r="AO52" s="12" t="b">
        <v>0</v>
      </c>
      <c r="AP52" s="13">
        <v>0</v>
      </c>
      <c r="AQ52" s="14">
        <v>0</v>
      </c>
      <c r="AR52" s="12" t="s">
        <v>100</v>
      </c>
      <c r="AS52" s="12" t="s">
        <v>100</v>
      </c>
      <c r="AT52" s="17">
        <v>44531</v>
      </c>
      <c r="AU52" s="17">
        <v>44166</v>
      </c>
      <c r="AV52" s="12">
        <v>114300</v>
      </c>
      <c r="AW52" s="17">
        <v>44531</v>
      </c>
      <c r="AX52" s="12" t="b">
        <v>0</v>
      </c>
      <c r="AY52" s="12" t="s">
        <v>100</v>
      </c>
      <c r="AZ52" s="12" t="s">
        <v>100</v>
      </c>
      <c r="BA52" s="19" t="s">
        <v>100</v>
      </c>
      <c r="BB52" s="19">
        <v>1952</v>
      </c>
      <c r="BC52" s="12" t="s">
        <v>100</v>
      </c>
      <c r="BD52" s="12" t="b">
        <v>0</v>
      </c>
      <c r="BE52" s="12" t="s">
        <v>100</v>
      </c>
      <c r="BF52" s="12" t="s">
        <v>100</v>
      </c>
      <c r="BG52" s="12">
        <v>644</v>
      </c>
      <c r="BH52" s="12" t="s">
        <v>100</v>
      </c>
      <c r="BI52" s="12" t="s">
        <v>100</v>
      </c>
      <c r="BJ52" s="12" t="b">
        <v>1</v>
      </c>
      <c r="BK52" s="12" t="s">
        <v>100</v>
      </c>
      <c r="BL52" s="12">
        <v>61100</v>
      </c>
      <c r="BM52" s="12" t="s">
        <v>100</v>
      </c>
      <c r="BN52" s="12" t="s">
        <v>100</v>
      </c>
      <c r="BO52" s="12" t="s">
        <v>100</v>
      </c>
      <c r="BP52" s="12" t="s">
        <v>100</v>
      </c>
      <c r="BQ52" s="12" t="s">
        <v>100</v>
      </c>
      <c r="BR52" s="12" t="s">
        <v>325</v>
      </c>
      <c r="BS52" s="12">
        <v>27</v>
      </c>
      <c r="BT52" s="12">
        <v>0</v>
      </c>
      <c r="BU52" s="12" t="s">
        <v>100</v>
      </c>
      <c r="BV52" s="12" t="s">
        <v>399</v>
      </c>
      <c r="BW52" s="12" t="s">
        <v>100</v>
      </c>
      <c r="BX52" s="12" t="s">
        <v>100</v>
      </c>
      <c r="BY52" s="12" t="b">
        <v>1</v>
      </c>
      <c r="BZ52" s="12">
        <v>81000</v>
      </c>
      <c r="CA52" s="12">
        <v>0</v>
      </c>
      <c r="CB52" s="12">
        <v>0</v>
      </c>
      <c r="CC52" s="12" t="s">
        <v>327</v>
      </c>
      <c r="CD52" s="12" t="s">
        <v>100</v>
      </c>
      <c r="CE52" s="12" t="s">
        <v>100</v>
      </c>
      <c r="CF52" s="12" t="s">
        <v>100</v>
      </c>
      <c r="CG52" s="12" t="s">
        <v>100</v>
      </c>
      <c r="CH52" s="12" t="s">
        <v>100</v>
      </c>
      <c r="CI52" s="12" t="s">
        <v>100</v>
      </c>
      <c r="CJ52" s="12">
        <v>1</v>
      </c>
      <c r="CK52" s="20"/>
      <c r="CL52" s="16"/>
      <c r="CM52" s="20"/>
      <c r="CN52" s="20"/>
      <c r="CO52" s="21" t="s">
        <v>400</v>
      </c>
    </row>
    <row r="53" spans="1:93" ht="30" customHeight="1" x14ac:dyDescent="0.25">
      <c r="A53" s="9">
        <v>52</v>
      </c>
      <c r="B53" s="9">
        <v>159</v>
      </c>
      <c r="C53" s="10" t="s">
        <v>401</v>
      </c>
      <c r="D53" s="12" t="s">
        <v>402</v>
      </c>
      <c r="E53" s="11" t="s">
        <v>149</v>
      </c>
      <c r="F53" s="11" t="s">
        <v>288</v>
      </c>
      <c r="G53" s="12" t="s">
        <v>151</v>
      </c>
      <c r="H53" s="12" t="s">
        <v>152</v>
      </c>
      <c r="I53" s="11" t="s">
        <v>98</v>
      </c>
      <c r="J53" s="37">
        <v>582</v>
      </c>
      <c r="K53" s="35">
        <f t="shared" si="8"/>
        <v>2099.6563573883163</v>
      </c>
      <c r="L53" s="14">
        <v>1222000</v>
      </c>
      <c r="M53" s="15">
        <f t="shared" si="9"/>
        <v>1222000</v>
      </c>
      <c r="N53" s="15">
        <v>873000</v>
      </c>
      <c r="O53" s="15">
        <f t="shared" si="10"/>
        <v>873000</v>
      </c>
      <c r="P53" s="35">
        <f t="shared" si="11"/>
        <v>1500</v>
      </c>
      <c r="Q53" s="14">
        <f t="shared" si="4"/>
        <v>83878566</v>
      </c>
      <c r="R53" s="16">
        <v>0</v>
      </c>
      <c r="S53" s="15">
        <v>0</v>
      </c>
      <c r="T53" s="14">
        <v>349000</v>
      </c>
      <c r="U53" s="12" t="s">
        <v>323</v>
      </c>
      <c r="V53" s="12"/>
      <c r="W53" s="12" t="s">
        <v>324</v>
      </c>
      <c r="X53" s="12" t="s">
        <v>100</v>
      </c>
      <c r="Y53" s="12" t="s">
        <v>100</v>
      </c>
      <c r="Z53" s="12" t="s">
        <v>100</v>
      </c>
      <c r="AA53" s="12" t="s">
        <v>100</v>
      </c>
      <c r="AB53" s="17">
        <v>44287</v>
      </c>
      <c r="AC53" s="12" t="s">
        <v>100</v>
      </c>
      <c r="AD53" s="12" t="s">
        <v>100</v>
      </c>
      <c r="AE53" s="12" t="s">
        <v>100</v>
      </c>
      <c r="AF53" s="12" t="s">
        <v>100</v>
      </c>
      <c r="AG53" s="12" t="s">
        <v>100</v>
      </c>
      <c r="AH53" s="12" t="s">
        <v>100</v>
      </c>
      <c r="AI53" s="12" t="s">
        <v>100</v>
      </c>
      <c r="AJ53" s="12">
        <v>0</v>
      </c>
      <c r="AK53" s="12" t="s">
        <v>155</v>
      </c>
      <c r="AL53" s="12" t="s">
        <v>100</v>
      </c>
      <c r="AM53" s="12" t="b">
        <v>0</v>
      </c>
      <c r="AN53" s="12" t="s">
        <v>143</v>
      </c>
      <c r="AO53" s="12" t="b">
        <v>0</v>
      </c>
      <c r="AP53" s="13">
        <v>0</v>
      </c>
      <c r="AQ53" s="14">
        <v>0</v>
      </c>
      <c r="AR53" s="12" t="s">
        <v>100</v>
      </c>
      <c r="AS53" s="12" t="s">
        <v>100</v>
      </c>
      <c r="AT53" s="17">
        <v>44531</v>
      </c>
      <c r="AU53" s="17">
        <v>44166</v>
      </c>
      <c r="AV53" s="12">
        <v>112000</v>
      </c>
      <c r="AW53" s="17">
        <v>44531</v>
      </c>
      <c r="AX53" s="12" t="b">
        <v>0</v>
      </c>
      <c r="AY53" s="12" t="s">
        <v>100</v>
      </c>
      <c r="AZ53" s="12" t="s">
        <v>100</v>
      </c>
      <c r="BA53" s="19" t="s">
        <v>100</v>
      </c>
      <c r="BB53" s="19">
        <v>2100</v>
      </c>
      <c r="BC53" s="12" t="s">
        <v>100</v>
      </c>
      <c r="BD53" s="12" t="b">
        <v>0</v>
      </c>
      <c r="BE53" s="12" t="s">
        <v>100</v>
      </c>
      <c r="BF53" s="12" t="s">
        <v>100</v>
      </c>
      <c r="BG53" s="12">
        <v>582</v>
      </c>
      <c r="BH53" s="12" t="s">
        <v>100</v>
      </c>
      <c r="BI53" s="12" t="s">
        <v>100</v>
      </c>
      <c r="BJ53" s="12" t="b">
        <v>1</v>
      </c>
      <c r="BK53" s="12" t="s">
        <v>100</v>
      </c>
      <c r="BL53" s="12">
        <v>39000</v>
      </c>
      <c r="BM53" s="12" t="s">
        <v>100</v>
      </c>
      <c r="BN53" s="12" t="s">
        <v>100</v>
      </c>
      <c r="BO53" s="12" t="s">
        <v>100</v>
      </c>
      <c r="BP53" s="12" t="s">
        <v>100</v>
      </c>
      <c r="BQ53" s="12" t="s">
        <v>100</v>
      </c>
      <c r="BR53" s="12" t="s">
        <v>325</v>
      </c>
      <c r="BS53" s="12">
        <v>13</v>
      </c>
      <c r="BT53" s="12">
        <v>0</v>
      </c>
      <c r="BU53" s="12" t="s">
        <v>100</v>
      </c>
      <c r="BV53" s="12" t="s">
        <v>403</v>
      </c>
      <c r="BW53" s="12" t="s">
        <v>100</v>
      </c>
      <c r="BX53" s="12" t="s">
        <v>100</v>
      </c>
      <c r="BY53" s="12" t="b">
        <v>1</v>
      </c>
      <c r="BZ53" s="12">
        <v>29400</v>
      </c>
      <c r="CA53" s="12">
        <v>0</v>
      </c>
      <c r="CB53" s="12">
        <v>0</v>
      </c>
      <c r="CC53" s="12" t="s">
        <v>327</v>
      </c>
      <c r="CD53" s="12" t="s">
        <v>100</v>
      </c>
      <c r="CE53" s="12" t="s">
        <v>100</v>
      </c>
      <c r="CF53" s="12" t="s">
        <v>100</v>
      </c>
      <c r="CG53" s="12" t="s">
        <v>100</v>
      </c>
      <c r="CH53" s="12" t="s">
        <v>100</v>
      </c>
      <c r="CI53" s="12" t="s">
        <v>100</v>
      </c>
      <c r="CJ53" s="12">
        <v>1</v>
      </c>
      <c r="CK53" s="20"/>
      <c r="CL53" s="16"/>
      <c r="CM53" s="20"/>
      <c r="CN53" s="20"/>
      <c r="CO53" s="21" t="s">
        <v>404</v>
      </c>
    </row>
    <row r="54" spans="1:93" ht="30" customHeight="1" x14ac:dyDescent="0.25">
      <c r="A54" s="9">
        <v>53</v>
      </c>
      <c r="B54" s="9">
        <v>160</v>
      </c>
      <c r="C54" s="10" t="s">
        <v>405</v>
      </c>
      <c r="D54" s="12" t="s">
        <v>406</v>
      </c>
      <c r="E54" s="11" t="s">
        <v>149</v>
      </c>
      <c r="F54" s="11" t="s">
        <v>288</v>
      </c>
      <c r="G54" s="12" t="s">
        <v>151</v>
      </c>
      <c r="H54" s="12" t="s">
        <v>152</v>
      </c>
      <c r="I54" s="11" t="s">
        <v>140</v>
      </c>
      <c r="J54" s="37">
        <v>1418</v>
      </c>
      <c r="K54" s="35">
        <f t="shared" si="8"/>
        <v>2133.286318758815</v>
      </c>
      <c r="L54" s="14">
        <v>3025000</v>
      </c>
      <c r="M54" s="15">
        <f t="shared" si="9"/>
        <v>3025000</v>
      </c>
      <c r="N54" s="15">
        <v>2127000</v>
      </c>
      <c r="O54" s="15">
        <f t="shared" si="10"/>
        <v>2127000</v>
      </c>
      <c r="P54" s="35">
        <f t="shared" si="11"/>
        <v>1500</v>
      </c>
      <c r="Q54" s="14">
        <f t="shared" si="4"/>
        <v>86005566</v>
      </c>
      <c r="R54" s="16">
        <v>0</v>
      </c>
      <c r="S54" s="15">
        <v>0</v>
      </c>
      <c r="T54" s="14">
        <v>898000</v>
      </c>
      <c r="U54" s="12" t="s">
        <v>323</v>
      </c>
      <c r="V54" s="12"/>
      <c r="W54" s="12" t="s">
        <v>324</v>
      </c>
      <c r="X54" s="12" t="s">
        <v>100</v>
      </c>
      <c r="Y54" s="12" t="s">
        <v>100</v>
      </c>
      <c r="Z54" s="12" t="s">
        <v>100</v>
      </c>
      <c r="AA54" s="12" t="s">
        <v>100</v>
      </c>
      <c r="AB54" s="17">
        <v>44287</v>
      </c>
      <c r="AC54" s="12" t="s">
        <v>100</v>
      </c>
      <c r="AD54" s="12" t="s">
        <v>100</v>
      </c>
      <c r="AE54" s="12" t="s">
        <v>100</v>
      </c>
      <c r="AF54" s="12" t="s">
        <v>100</v>
      </c>
      <c r="AG54" s="12" t="s">
        <v>100</v>
      </c>
      <c r="AH54" s="12" t="s">
        <v>100</v>
      </c>
      <c r="AI54" s="12" t="s">
        <v>100</v>
      </c>
      <c r="AJ54" s="12">
        <v>0</v>
      </c>
      <c r="AK54" s="12" t="s">
        <v>155</v>
      </c>
      <c r="AL54" s="12" t="s">
        <v>100</v>
      </c>
      <c r="AM54" s="12" t="b">
        <v>0</v>
      </c>
      <c r="AN54" s="12" t="s">
        <v>143</v>
      </c>
      <c r="AO54" s="12" t="b">
        <v>0</v>
      </c>
      <c r="AP54" s="13">
        <v>0</v>
      </c>
      <c r="AQ54" s="14">
        <v>0</v>
      </c>
      <c r="AR54" s="12" t="s">
        <v>100</v>
      </c>
      <c r="AS54" s="12" t="s">
        <v>100</v>
      </c>
      <c r="AT54" s="17">
        <v>44896</v>
      </c>
      <c r="AU54" s="17">
        <v>44166</v>
      </c>
      <c r="AV54" s="12">
        <v>275000</v>
      </c>
      <c r="AW54" s="17">
        <v>44531</v>
      </c>
      <c r="AX54" s="12" t="b">
        <v>0</v>
      </c>
      <c r="AY54" s="12" t="s">
        <v>100</v>
      </c>
      <c r="AZ54" s="12" t="s">
        <v>100</v>
      </c>
      <c r="BA54" s="19" t="s">
        <v>100</v>
      </c>
      <c r="BB54" s="19">
        <v>2133</v>
      </c>
      <c r="BC54" s="12" t="s">
        <v>100</v>
      </c>
      <c r="BD54" s="12" t="b">
        <v>0</v>
      </c>
      <c r="BE54" s="12" t="s">
        <v>100</v>
      </c>
      <c r="BF54" s="12" t="s">
        <v>100</v>
      </c>
      <c r="BG54" s="12">
        <v>1418</v>
      </c>
      <c r="BH54" s="12" t="s">
        <v>100</v>
      </c>
      <c r="BI54" s="12" t="s">
        <v>100</v>
      </c>
      <c r="BJ54" s="12" t="b">
        <v>1</v>
      </c>
      <c r="BK54" s="12" t="s">
        <v>100</v>
      </c>
      <c r="BL54" s="12">
        <v>264000</v>
      </c>
      <c r="BM54" s="12" t="s">
        <v>100</v>
      </c>
      <c r="BN54" s="12" t="s">
        <v>100</v>
      </c>
      <c r="BO54" s="12" t="s">
        <v>100</v>
      </c>
      <c r="BP54" s="12" t="s">
        <v>100</v>
      </c>
      <c r="BQ54" s="12" t="s">
        <v>100</v>
      </c>
      <c r="BR54" s="12" t="s">
        <v>325</v>
      </c>
      <c r="BS54" s="12">
        <v>88</v>
      </c>
      <c r="BT54" s="12">
        <v>0</v>
      </c>
      <c r="BU54" s="12" t="s">
        <v>100</v>
      </c>
      <c r="BV54" s="12" t="s">
        <v>407</v>
      </c>
      <c r="BW54" s="12" t="s">
        <v>100</v>
      </c>
      <c r="BX54" s="12" t="s">
        <v>100</v>
      </c>
      <c r="BY54" s="12" t="b">
        <v>1</v>
      </c>
      <c r="BZ54" s="12">
        <v>199000</v>
      </c>
      <c r="CA54" s="12">
        <v>0</v>
      </c>
      <c r="CB54" s="12">
        <v>0</v>
      </c>
      <c r="CC54" s="12" t="s">
        <v>327</v>
      </c>
      <c r="CD54" s="12" t="s">
        <v>100</v>
      </c>
      <c r="CE54" s="12" t="s">
        <v>100</v>
      </c>
      <c r="CF54" s="12" t="s">
        <v>100</v>
      </c>
      <c r="CG54" s="12" t="s">
        <v>100</v>
      </c>
      <c r="CH54" s="12" t="s">
        <v>100</v>
      </c>
      <c r="CI54" s="12" t="s">
        <v>100</v>
      </c>
      <c r="CJ54" s="12">
        <v>1</v>
      </c>
      <c r="CK54" s="20"/>
      <c r="CL54" s="16"/>
      <c r="CM54" s="20"/>
      <c r="CN54" s="20"/>
      <c r="CO54" s="21" t="s">
        <v>408</v>
      </c>
    </row>
    <row r="55" spans="1:93" ht="30" customHeight="1" x14ac:dyDescent="0.25">
      <c r="A55" s="9">
        <v>54</v>
      </c>
      <c r="B55" s="9">
        <v>161</v>
      </c>
      <c r="C55" s="10" t="s">
        <v>409</v>
      </c>
      <c r="D55" s="12" t="s">
        <v>410</v>
      </c>
      <c r="E55" s="11" t="s">
        <v>149</v>
      </c>
      <c r="F55" s="11" t="s">
        <v>288</v>
      </c>
      <c r="G55" s="12" t="s">
        <v>151</v>
      </c>
      <c r="H55" s="12" t="s">
        <v>152</v>
      </c>
      <c r="I55" s="11" t="s">
        <v>140</v>
      </c>
      <c r="J55" s="37">
        <v>1821</v>
      </c>
      <c r="K55" s="35">
        <f t="shared" si="8"/>
        <v>2331.1367380560132</v>
      </c>
      <c r="L55" s="14">
        <v>4245000</v>
      </c>
      <c r="M55" s="15">
        <f t="shared" si="9"/>
        <v>4245000</v>
      </c>
      <c r="N55" s="15">
        <v>2731500</v>
      </c>
      <c r="O55" s="15">
        <f t="shared" si="10"/>
        <v>2731500</v>
      </c>
      <c r="P55" s="35">
        <f t="shared" si="11"/>
        <v>1500</v>
      </c>
      <c r="Q55" s="14">
        <f t="shared" si="4"/>
        <v>88737066</v>
      </c>
      <c r="R55" s="16">
        <v>0</v>
      </c>
      <c r="S55" s="15">
        <v>0</v>
      </c>
      <c r="T55" s="14">
        <v>1513500</v>
      </c>
      <c r="U55" s="12" t="s">
        <v>323</v>
      </c>
      <c r="V55" s="12"/>
      <c r="W55" s="12" t="s">
        <v>324</v>
      </c>
      <c r="X55" s="12" t="s">
        <v>100</v>
      </c>
      <c r="Y55" s="12" t="s">
        <v>100</v>
      </c>
      <c r="Z55" s="12" t="s">
        <v>100</v>
      </c>
      <c r="AA55" s="12" t="s">
        <v>100</v>
      </c>
      <c r="AB55" s="17">
        <v>44287</v>
      </c>
      <c r="AC55" s="12" t="s">
        <v>100</v>
      </c>
      <c r="AD55" s="12" t="s">
        <v>100</v>
      </c>
      <c r="AE55" s="12" t="s">
        <v>100</v>
      </c>
      <c r="AF55" s="12" t="s">
        <v>100</v>
      </c>
      <c r="AG55" s="12" t="s">
        <v>100</v>
      </c>
      <c r="AH55" s="12" t="s">
        <v>100</v>
      </c>
      <c r="AI55" s="12" t="s">
        <v>100</v>
      </c>
      <c r="AJ55" s="12">
        <v>0</v>
      </c>
      <c r="AK55" s="12" t="s">
        <v>155</v>
      </c>
      <c r="AL55" s="12" t="s">
        <v>100</v>
      </c>
      <c r="AM55" s="12" t="b">
        <v>0</v>
      </c>
      <c r="AN55" s="12" t="s">
        <v>143</v>
      </c>
      <c r="AO55" s="12" t="b">
        <v>0</v>
      </c>
      <c r="AP55" s="13">
        <v>0</v>
      </c>
      <c r="AQ55" s="14">
        <v>0</v>
      </c>
      <c r="AR55" s="12" t="s">
        <v>100</v>
      </c>
      <c r="AS55" s="12" t="s">
        <v>100</v>
      </c>
      <c r="AT55" s="17">
        <v>44531</v>
      </c>
      <c r="AU55" s="17">
        <v>44166</v>
      </c>
      <c r="AV55" s="12">
        <v>386000</v>
      </c>
      <c r="AW55" s="17">
        <v>44531</v>
      </c>
      <c r="AX55" s="12" t="b">
        <v>0</v>
      </c>
      <c r="AY55" s="12" t="s">
        <v>100</v>
      </c>
      <c r="AZ55" s="12" t="s">
        <v>100</v>
      </c>
      <c r="BA55" s="19" t="s">
        <v>100</v>
      </c>
      <c r="BB55" s="19">
        <v>2331</v>
      </c>
      <c r="BC55" s="12" t="s">
        <v>100</v>
      </c>
      <c r="BD55" s="12" t="b">
        <v>0</v>
      </c>
      <c r="BE55" s="12" t="s">
        <v>100</v>
      </c>
      <c r="BF55" s="12" t="s">
        <v>100</v>
      </c>
      <c r="BG55" s="12">
        <v>1821</v>
      </c>
      <c r="BH55" s="12" t="s">
        <v>100</v>
      </c>
      <c r="BI55" s="12" t="s">
        <v>100</v>
      </c>
      <c r="BJ55" s="12" t="b">
        <v>1</v>
      </c>
      <c r="BK55" s="12" t="s">
        <v>100</v>
      </c>
      <c r="BL55" s="12">
        <v>321000</v>
      </c>
      <c r="BM55" s="12" t="s">
        <v>100</v>
      </c>
      <c r="BN55" s="12" t="s">
        <v>100</v>
      </c>
      <c r="BO55" s="12" t="s">
        <v>100</v>
      </c>
      <c r="BP55" s="12" t="s">
        <v>100</v>
      </c>
      <c r="BQ55" s="12" t="s">
        <v>100</v>
      </c>
      <c r="BR55" s="12" t="s">
        <v>325</v>
      </c>
      <c r="BS55" s="12">
        <v>94</v>
      </c>
      <c r="BT55" s="12">
        <v>0</v>
      </c>
      <c r="BU55" s="12" t="s">
        <v>100</v>
      </c>
      <c r="BV55" s="12" t="s">
        <v>411</v>
      </c>
      <c r="BW55" s="12" t="s">
        <v>100</v>
      </c>
      <c r="BX55" s="12" t="s">
        <v>100</v>
      </c>
      <c r="BY55" s="12" t="b">
        <v>1</v>
      </c>
      <c r="BZ55" s="12">
        <v>242000</v>
      </c>
      <c r="CA55" s="12">
        <v>0</v>
      </c>
      <c r="CB55" s="12">
        <v>0</v>
      </c>
      <c r="CC55" s="12" t="s">
        <v>327</v>
      </c>
      <c r="CD55" s="12" t="s">
        <v>100</v>
      </c>
      <c r="CE55" s="12" t="s">
        <v>100</v>
      </c>
      <c r="CF55" s="12" t="s">
        <v>100</v>
      </c>
      <c r="CG55" s="12" t="s">
        <v>100</v>
      </c>
      <c r="CH55" s="12" t="s">
        <v>100</v>
      </c>
      <c r="CI55" s="12" t="s">
        <v>100</v>
      </c>
      <c r="CJ55" s="12">
        <v>1</v>
      </c>
      <c r="CK55" s="20"/>
      <c r="CL55" s="16"/>
      <c r="CM55" s="20"/>
      <c r="CN55" s="20"/>
      <c r="CO55" s="21" t="s">
        <v>412</v>
      </c>
    </row>
    <row r="56" spans="1:93" ht="30" customHeight="1" x14ac:dyDescent="0.25">
      <c r="A56" s="9">
        <v>55</v>
      </c>
      <c r="B56" s="9">
        <v>162</v>
      </c>
      <c r="C56" s="10" t="s">
        <v>413</v>
      </c>
      <c r="D56" s="12" t="s">
        <v>414</v>
      </c>
      <c r="E56" s="11" t="s">
        <v>149</v>
      </c>
      <c r="F56" s="11" t="s">
        <v>288</v>
      </c>
      <c r="G56" s="12" t="s">
        <v>151</v>
      </c>
      <c r="H56" s="12" t="s">
        <v>152</v>
      </c>
      <c r="I56" s="11" t="s">
        <v>98</v>
      </c>
      <c r="J56" s="37">
        <v>772</v>
      </c>
      <c r="K56" s="35">
        <f t="shared" si="8"/>
        <v>2810.8808290155439</v>
      </c>
      <c r="L56" s="14">
        <v>2170000</v>
      </c>
      <c r="M56" s="15">
        <f t="shared" si="9"/>
        <v>2170000</v>
      </c>
      <c r="N56" s="15">
        <v>1158000</v>
      </c>
      <c r="O56" s="15">
        <f t="shared" si="10"/>
        <v>1158000</v>
      </c>
      <c r="P56" s="35">
        <f t="shared" si="11"/>
        <v>1500</v>
      </c>
      <c r="Q56" s="14">
        <f t="shared" si="4"/>
        <v>89895066</v>
      </c>
      <c r="R56" s="16">
        <v>0</v>
      </c>
      <c r="S56" s="15">
        <v>0</v>
      </c>
      <c r="T56" s="14">
        <v>1012000</v>
      </c>
      <c r="U56" s="12" t="s">
        <v>323</v>
      </c>
      <c r="V56" s="12"/>
      <c r="W56" s="12" t="s">
        <v>324</v>
      </c>
      <c r="X56" s="12" t="s">
        <v>100</v>
      </c>
      <c r="Y56" s="12" t="s">
        <v>100</v>
      </c>
      <c r="Z56" s="12" t="s">
        <v>100</v>
      </c>
      <c r="AA56" s="12" t="s">
        <v>100</v>
      </c>
      <c r="AB56" s="17">
        <v>44287</v>
      </c>
      <c r="AC56" s="12" t="s">
        <v>100</v>
      </c>
      <c r="AD56" s="12" t="s">
        <v>100</v>
      </c>
      <c r="AE56" s="12" t="s">
        <v>100</v>
      </c>
      <c r="AF56" s="12" t="s">
        <v>100</v>
      </c>
      <c r="AG56" s="12" t="s">
        <v>100</v>
      </c>
      <c r="AH56" s="12" t="s">
        <v>100</v>
      </c>
      <c r="AI56" s="12" t="s">
        <v>100</v>
      </c>
      <c r="AJ56" s="12">
        <v>0</v>
      </c>
      <c r="AK56" s="12" t="s">
        <v>155</v>
      </c>
      <c r="AL56" s="12" t="s">
        <v>100</v>
      </c>
      <c r="AM56" s="12" t="b">
        <v>0</v>
      </c>
      <c r="AN56" s="12" t="s">
        <v>143</v>
      </c>
      <c r="AO56" s="12" t="b">
        <v>0</v>
      </c>
      <c r="AP56" s="13">
        <v>0</v>
      </c>
      <c r="AQ56" s="14">
        <v>0</v>
      </c>
      <c r="AR56" s="12" t="s">
        <v>100</v>
      </c>
      <c r="AS56" s="12" t="s">
        <v>100</v>
      </c>
      <c r="AT56" s="17">
        <v>44531</v>
      </c>
      <c r="AU56" s="17">
        <v>44166</v>
      </c>
      <c r="AV56" s="12">
        <v>198000</v>
      </c>
      <c r="AW56" s="17">
        <v>44531</v>
      </c>
      <c r="AX56" s="12" t="b">
        <v>0</v>
      </c>
      <c r="AY56" s="12" t="s">
        <v>100</v>
      </c>
      <c r="AZ56" s="12" t="s">
        <v>100</v>
      </c>
      <c r="BA56" s="19" t="s">
        <v>100</v>
      </c>
      <c r="BB56" s="19">
        <v>2811</v>
      </c>
      <c r="BC56" s="12" t="s">
        <v>100</v>
      </c>
      <c r="BD56" s="12" t="b">
        <v>0</v>
      </c>
      <c r="BE56" s="12" t="s">
        <v>100</v>
      </c>
      <c r="BF56" s="12" t="s">
        <v>100</v>
      </c>
      <c r="BG56" s="12">
        <v>772</v>
      </c>
      <c r="BH56" s="12" t="s">
        <v>100</v>
      </c>
      <c r="BI56" s="12" t="s">
        <v>100</v>
      </c>
      <c r="BJ56" s="12" t="b">
        <v>1</v>
      </c>
      <c r="BK56" s="12" t="s">
        <v>100</v>
      </c>
      <c r="BL56" s="12">
        <v>216000</v>
      </c>
      <c r="BM56" s="12" t="s">
        <v>100</v>
      </c>
      <c r="BN56" s="12" t="s">
        <v>100</v>
      </c>
      <c r="BO56" s="12" t="s">
        <v>100</v>
      </c>
      <c r="BP56" s="12" t="s">
        <v>100</v>
      </c>
      <c r="BQ56" s="12" t="s">
        <v>100</v>
      </c>
      <c r="BR56" s="12" t="s">
        <v>325</v>
      </c>
      <c r="BS56" s="12">
        <v>72</v>
      </c>
      <c r="BT56" s="12">
        <v>0</v>
      </c>
      <c r="BU56" s="12" t="s">
        <v>100</v>
      </c>
      <c r="BV56" s="12" t="s">
        <v>415</v>
      </c>
      <c r="BW56" s="12" t="s">
        <v>100</v>
      </c>
      <c r="BX56" s="12" t="s">
        <v>100</v>
      </c>
      <c r="BY56" s="12" t="b">
        <v>1</v>
      </c>
      <c r="BZ56" s="12">
        <v>162720</v>
      </c>
      <c r="CA56" s="12">
        <v>0</v>
      </c>
      <c r="CB56" s="12">
        <v>0</v>
      </c>
      <c r="CC56" s="12" t="s">
        <v>327</v>
      </c>
      <c r="CD56" s="12" t="s">
        <v>100</v>
      </c>
      <c r="CE56" s="12" t="s">
        <v>100</v>
      </c>
      <c r="CF56" s="12" t="s">
        <v>100</v>
      </c>
      <c r="CG56" s="12" t="s">
        <v>100</v>
      </c>
      <c r="CH56" s="12" t="s">
        <v>100</v>
      </c>
      <c r="CI56" s="12" t="s">
        <v>100</v>
      </c>
      <c r="CJ56" s="12">
        <v>1</v>
      </c>
      <c r="CK56" s="20"/>
      <c r="CL56" s="16"/>
      <c r="CM56" s="20"/>
      <c r="CN56" s="20"/>
      <c r="CO56" s="21" t="s">
        <v>416</v>
      </c>
    </row>
    <row r="57" spans="1:93" ht="30" customHeight="1" x14ac:dyDescent="0.25">
      <c r="A57" s="9">
        <v>56</v>
      </c>
      <c r="B57" s="9">
        <v>163</v>
      </c>
      <c r="C57" s="10" t="s">
        <v>417</v>
      </c>
      <c r="D57" s="12" t="s">
        <v>418</v>
      </c>
      <c r="E57" s="11" t="s">
        <v>149</v>
      </c>
      <c r="F57" s="11" t="s">
        <v>288</v>
      </c>
      <c r="G57" s="12" t="s">
        <v>151</v>
      </c>
      <c r="H57" s="12" t="s">
        <v>152</v>
      </c>
      <c r="I57" s="11" t="s">
        <v>98</v>
      </c>
      <c r="J57" s="37">
        <v>5248</v>
      </c>
      <c r="K57" s="35">
        <f t="shared" si="8"/>
        <v>2839.1768292682927</v>
      </c>
      <c r="L57" s="14">
        <v>14900000</v>
      </c>
      <c r="M57" s="15">
        <f t="shared" si="9"/>
        <v>14900000</v>
      </c>
      <c r="N57" s="15">
        <v>7872000</v>
      </c>
      <c r="O57" s="15">
        <f t="shared" si="10"/>
        <v>7872000</v>
      </c>
      <c r="P57" s="35">
        <f t="shared" si="11"/>
        <v>1500</v>
      </c>
      <c r="Q57" s="14">
        <f t="shared" si="4"/>
        <v>97767066</v>
      </c>
      <c r="R57" s="16">
        <v>0</v>
      </c>
      <c r="S57" s="15">
        <v>0</v>
      </c>
      <c r="T57" s="14">
        <v>7100000</v>
      </c>
      <c r="U57" s="12" t="s">
        <v>374</v>
      </c>
      <c r="V57" s="12"/>
      <c r="W57" s="12" t="s">
        <v>359</v>
      </c>
      <c r="X57" s="12" t="s">
        <v>100</v>
      </c>
      <c r="Y57" s="12" t="s">
        <v>100</v>
      </c>
      <c r="Z57" s="12" t="s">
        <v>100</v>
      </c>
      <c r="AA57" s="12" t="s">
        <v>100</v>
      </c>
      <c r="AB57" s="17">
        <v>45293</v>
      </c>
      <c r="AC57" s="12" t="s">
        <v>100</v>
      </c>
      <c r="AD57" s="12" t="s">
        <v>100</v>
      </c>
      <c r="AE57" s="12" t="s">
        <v>100</v>
      </c>
      <c r="AF57" s="12" t="s">
        <v>100</v>
      </c>
      <c r="AG57" s="12" t="s">
        <v>100</v>
      </c>
      <c r="AH57" s="12" t="s">
        <v>100</v>
      </c>
      <c r="AI57" s="12" t="s">
        <v>100</v>
      </c>
      <c r="AJ57" s="12">
        <v>0</v>
      </c>
      <c r="AK57" s="12" t="s">
        <v>155</v>
      </c>
      <c r="AL57" s="12" t="s">
        <v>100</v>
      </c>
      <c r="AM57" s="12" t="b">
        <v>0</v>
      </c>
      <c r="AN57" s="12" t="s">
        <v>143</v>
      </c>
      <c r="AO57" s="12" t="b">
        <v>0</v>
      </c>
      <c r="AP57" s="13">
        <v>0</v>
      </c>
      <c r="AQ57" s="14">
        <v>0</v>
      </c>
      <c r="AR57" s="12" t="s">
        <v>100</v>
      </c>
      <c r="AS57" s="12" t="s">
        <v>100</v>
      </c>
      <c r="AT57" s="17">
        <v>45659</v>
      </c>
      <c r="AU57" s="17">
        <v>44835</v>
      </c>
      <c r="AV57" s="12">
        <v>1300000</v>
      </c>
      <c r="AW57" s="17">
        <v>45231</v>
      </c>
      <c r="AX57" s="12" t="b">
        <v>0</v>
      </c>
      <c r="AY57" s="12" t="s">
        <v>100</v>
      </c>
      <c r="AZ57" s="12" t="s">
        <v>100</v>
      </c>
      <c r="BA57" s="19" t="s">
        <v>100</v>
      </c>
      <c r="BB57" s="19">
        <v>2839</v>
      </c>
      <c r="BC57" s="12" t="s">
        <v>100</v>
      </c>
      <c r="BD57" s="12" t="b">
        <v>0</v>
      </c>
      <c r="BE57" s="12" t="s">
        <v>100</v>
      </c>
      <c r="BF57" s="12" t="s">
        <v>100</v>
      </c>
      <c r="BG57" s="12">
        <v>5248</v>
      </c>
      <c r="BH57" s="12" t="s">
        <v>100</v>
      </c>
      <c r="BI57" s="12" t="s">
        <v>100</v>
      </c>
      <c r="BJ57" s="12" t="b">
        <v>1</v>
      </c>
      <c r="BK57" s="12" t="s">
        <v>100</v>
      </c>
      <c r="BL57" s="12">
        <v>180000</v>
      </c>
      <c r="BM57" s="12" t="s">
        <v>100</v>
      </c>
      <c r="BN57" s="12" t="s">
        <v>100</v>
      </c>
      <c r="BO57" s="12" t="s">
        <v>100</v>
      </c>
      <c r="BP57" s="12" t="s">
        <v>100</v>
      </c>
      <c r="BQ57" s="12" t="s">
        <v>100</v>
      </c>
      <c r="BR57" s="12" t="s">
        <v>375</v>
      </c>
      <c r="BS57" s="12">
        <v>186</v>
      </c>
      <c r="BT57" s="12" t="s">
        <v>100</v>
      </c>
      <c r="BU57" s="12" t="s">
        <v>100</v>
      </c>
      <c r="BV57" s="12" t="s">
        <v>376</v>
      </c>
      <c r="BW57" s="12" t="s">
        <v>100</v>
      </c>
      <c r="BX57" s="12" t="s">
        <v>100</v>
      </c>
      <c r="BY57" s="12" t="b">
        <v>1</v>
      </c>
      <c r="BZ57" s="12">
        <v>425000</v>
      </c>
      <c r="CA57" s="12">
        <v>0</v>
      </c>
      <c r="CB57" s="12">
        <v>0</v>
      </c>
      <c r="CC57" s="12" t="s">
        <v>362</v>
      </c>
      <c r="CD57" s="12" t="s">
        <v>100</v>
      </c>
      <c r="CE57" s="12" t="s">
        <v>100</v>
      </c>
      <c r="CF57" s="12" t="s">
        <v>100</v>
      </c>
      <c r="CG57" s="12" t="s">
        <v>100</v>
      </c>
      <c r="CH57" s="12" t="s">
        <v>100</v>
      </c>
      <c r="CI57" s="12" t="s">
        <v>100</v>
      </c>
      <c r="CJ57" s="12">
        <v>1</v>
      </c>
      <c r="CK57" s="20" t="s">
        <v>332</v>
      </c>
      <c r="CL57" s="16">
        <v>6207192</v>
      </c>
      <c r="CM57" s="23">
        <f>O57-CL57</f>
        <v>1664808</v>
      </c>
      <c r="CN57" s="20"/>
      <c r="CO57" s="21" t="s">
        <v>419</v>
      </c>
    </row>
    <row r="58" spans="1:93" ht="30" customHeight="1" x14ac:dyDescent="0.25">
      <c r="A58" s="9">
        <v>57</v>
      </c>
      <c r="B58" s="9">
        <v>164</v>
      </c>
      <c r="C58" s="10" t="s">
        <v>420</v>
      </c>
      <c r="D58" s="12" t="s">
        <v>421</v>
      </c>
      <c r="E58" s="11" t="s">
        <v>149</v>
      </c>
      <c r="F58" s="11" t="s">
        <v>288</v>
      </c>
      <c r="G58" s="12" t="s">
        <v>151</v>
      </c>
      <c r="H58" s="12" t="s">
        <v>152</v>
      </c>
      <c r="I58" s="11" t="s">
        <v>140</v>
      </c>
      <c r="J58" s="37">
        <v>5464</v>
      </c>
      <c r="K58" s="35">
        <f t="shared" si="8"/>
        <v>4117.8623718887266</v>
      </c>
      <c r="L58" s="14">
        <v>22500000</v>
      </c>
      <c r="M58" s="15">
        <f t="shared" si="9"/>
        <v>22500000</v>
      </c>
      <c r="N58" s="15">
        <v>8196000</v>
      </c>
      <c r="O58" s="15">
        <f t="shared" si="10"/>
        <v>8196000</v>
      </c>
      <c r="P58" s="35">
        <f t="shared" si="11"/>
        <v>1500</v>
      </c>
      <c r="Q58" s="14">
        <f t="shared" si="4"/>
        <v>105963066</v>
      </c>
      <c r="R58" s="16">
        <v>0</v>
      </c>
      <c r="S58" s="15">
        <v>0</v>
      </c>
      <c r="T58" s="14">
        <v>14304000</v>
      </c>
      <c r="U58" s="12" t="s">
        <v>323</v>
      </c>
      <c r="V58" s="12"/>
      <c r="W58" s="12" t="s">
        <v>324</v>
      </c>
      <c r="X58" s="12" t="s">
        <v>100</v>
      </c>
      <c r="Y58" s="12" t="s">
        <v>100</v>
      </c>
      <c r="Z58" s="12" t="s">
        <v>100</v>
      </c>
      <c r="AA58" s="12" t="s">
        <v>100</v>
      </c>
      <c r="AB58" s="17">
        <v>44287</v>
      </c>
      <c r="AC58" s="12" t="s">
        <v>100</v>
      </c>
      <c r="AD58" s="12" t="s">
        <v>100</v>
      </c>
      <c r="AE58" s="12" t="s">
        <v>100</v>
      </c>
      <c r="AF58" s="12" t="s">
        <v>100</v>
      </c>
      <c r="AG58" s="12" t="s">
        <v>100</v>
      </c>
      <c r="AH58" s="12" t="s">
        <v>100</v>
      </c>
      <c r="AI58" s="12" t="s">
        <v>100</v>
      </c>
      <c r="AJ58" s="12">
        <v>0</v>
      </c>
      <c r="AK58" s="12" t="s">
        <v>155</v>
      </c>
      <c r="AL58" s="12" t="s">
        <v>100</v>
      </c>
      <c r="AM58" s="12" t="b">
        <v>0</v>
      </c>
      <c r="AN58" s="12" t="s">
        <v>143</v>
      </c>
      <c r="AO58" s="12" t="b">
        <v>0</v>
      </c>
      <c r="AP58" s="13">
        <v>0</v>
      </c>
      <c r="AQ58" s="14">
        <v>0</v>
      </c>
      <c r="AR58" s="12" t="s">
        <v>100</v>
      </c>
      <c r="AS58" s="12" t="s">
        <v>100</v>
      </c>
      <c r="AT58" s="17">
        <v>44896</v>
      </c>
      <c r="AU58" s="17">
        <v>44166</v>
      </c>
      <c r="AV58" s="12">
        <v>2100000</v>
      </c>
      <c r="AW58" s="17">
        <v>44531</v>
      </c>
      <c r="AX58" s="12" t="b">
        <v>0</v>
      </c>
      <c r="AY58" s="12" t="s">
        <v>100</v>
      </c>
      <c r="AZ58" s="12" t="s">
        <v>100</v>
      </c>
      <c r="BA58" s="19" t="s">
        <v>100</v>
      </c>
      <c r="BB58" s="19">
        <v>4118</v>
      </c>
      <c r="BC58" s="12" t="s">
        <v>100</v>
      </c>
      <c r="BD58" s="12" t="b">
        <v>0</v>
      </c>
      <c r="BE58" s="12" t="s">
        <v>100</v>
      </c>
      <c r="BF58" s="12" t="s">
        <v>100</v>
      </c>
      <c r="BG58" s="12">
        <v>5464</v>
      </c>
      <c r="BH58" s="12" t="s">
        <v>100</v>
      </c>
      <c r="BI58" s="12" t="s">
        <v>100</v>
      </c>
      <c r="BJ58" s="12" t="b">
        <v>1</v>
      </c>
      <c r="BK58" s="12" t="s">
        <v>100</v>
      </c>
      <c r="BL58" s="12">
        <v>921000</v>
      </c>
      <c r="BM58" s="12" t="s">
        <v>100</v>
      </c>
      <c r="BN58" s="12" t="s">
        <v>100</v>
      </c>
      <c r="BO58" s="12" t="s">
        <v>100</v>
      </c>
      <c r="BP58" s="12" t="s">
        <v>100</v>
      </c>
      <c r="BQ58" s="12" t="s">
        <v>100</v>
      </c>
      <c r="BR58" s="12" t="s">
        <v>325</v>
      </c>
      <c r="BS58" s="12">
        <v>307</v>
      </c>
      <c r="BT58" s="12">
        <v>0</v>
      </c>
      <c r="BU58" s="12" t="s">
        <v>100</v>
      </c>
      <c r="BV58" s="12" t="s">
        <v>422</v>
      </c>
      <c r="BW58" s="12" t="s">
        <v>100</v>
      </c>
      <c r="BX58" s="12" t="s">
        <v>100</v>
      </c>
      <c r="BY58" s="12" t="b">
        <v>1</v>
      </c>
      <c r="BZ58" s="12">
        <v>693800</v>
      </c>
      <c r="CA58" s="12">
        <v>0</v>
      </c>
      <c r="CB58" s="12">
        <v>0</v>
      </c>
      <c r="CC58" s="12" t="s">
        <v>327</v>
      </c>
      <c r="CD58" s="12" t="s">
        <v>100</v>
      </c>
      <c r="CE58" s="12" t="s">
        <v>100</v>
      </c>
      <c r="CF58" s="12" t="s">
        <v>100</v>
      </c>
      <c r="CG58" s="12" t="s">
        <v>100</v>
      </c>
      <c r="CH58" s="12" t="s">
        <v>100</v>
      </c>
      <c r="CI58" s="12" t="s">
        <v>100</v>
      </c>
      <c r="CJ58" s="12">
        <v>1</v>
      </c>
      <c r="CK58" s="20"/>
      <c r="CL58" s="16"/>
      <c r="CM58" s="20"/>
      <c r="CN58" s="20"/>
      <c r="CO58" s="21" t="s">
        <v>423</v>
      </c>
    </row>
    <row r="59" spans="1:93" ht="30" customHeight="1" x14ac:dyDescent="0.25">
      <c r="A59" s="9">
        <v>58</v>
      </c>
      <c r="B59" s="9">
        <v>165</v>
      </c>
      <c r="C59" s="10" t="s">
        <v>424</v>
      </c>
      <c r="D59" s="12" t="s">
        <v>425</v>
      </c>
      <c r="E59" s="11" t="s">
        <v>149</v>
      </c>
      <c r="F59" s="11" t="s">
        <v>288</v>
      </c>
      <c r="G59" s="12" t="s">
        <v>151</v>
      </c>
      <c r="H59" s="12" t="s">
        <v>152</v>
      </c>
      <c r="I59" s="11" t="s">
        <v>140</v>
      </c>
      <c r="J59" s="37">
        <v>1584</v>
      </c>
      <c r="K59" s="35">
        <f t="shared" si="8"/>
        <v>4166.666666666667</v>
      </c>
      <c r="L59" s="14">
        <v>6600000</v>
      </c>
      <c r="M59" s="15">
        <f t="shared" si="9"/>
        <v>6600000</v>
      </c>
      <c r="N59" s="15">
        <v>2376000</v>
      </c>
      <c r="O59" s="15">
        <f t="shared" si="10"/>
        <v>2376000</v>
      </c>
      <c r="P59" s="35">
        <f t="shared" si="11"/>
        <v>1500</v>
      </c>
      <c r="Q59" s="14">
        <f t="shared" si="4"/>
        <v>108339066</v>
      </c>
      <c r="R59" s="16">
        <v>0</v>
      </c>
      <c r="S59" s="15">
        <v>0</v>
      </c>
      <c r="T59" s="14">
        <v>4224000</v>
      </c>
      <c r="U59" s="12" t="s">
        <v>323</v>
      </c>
      <c r="V59" s="12"/>
      <c r="W59" s="12" t="s">
        <v>324</v>
      </c>
      <c r="X59" s="12" t="s">
        <v>100</v>
      </c>
      <c r="Y59" s="12" t="s">
        <v>100</v>
      </c>
      <c r="Z59" s="12" t="s">
        <v>100</v>
      </c>
      <c r="AA59" s="12" t="s">
        <v>100</v>
      </c>
      <c r="AB59" s="17">
        <v>44287</v>
      </c>
      <c r="AC59" s="12" t="s">
        <v>100</v>
      </c>
      <c r="AD59" s="12" t="s">
        <v>100</v>
      </c>
      <c r="AE59" s="12" t="s">
        <v>100</v>
      </c>
      <c r="AF59" s="12" t="s">
        <v>100</v>
      </c>
      <c r="AG59" s="12" t="s">
        <v>100</v>
      </c>
      <c r="AH59" s="12" t="s">
        <v>100</v>
      </c>
      <c r="AI59" s="12" t="s">
        <v>100</v>
      </c>
      <c r="AJ59" s="12">
        <v>0</v>
      </c>
      <c r="AK59" s="12" t="s">
        <v>155</v>
      </c>
      <c r="AL59" s="12" t="s">
        <v>100</v>
      </c>
      <c r="AM59" s="12" t="b">
        <v>0</v>
      </c>
      <c r="AN59" s="12" t="s">
        <v>143</v>
      </c>
      <c r="AO59" s="12" t="b">
        <v>0</v>
      </c>
      <c r="AP59" s="13">
        <v>0</v>
      </c>
      <c r="AQ59" s="14">
        <v>0</v>
      </c>
      <c r="AR59" s="12" t="s">
        <v>100</v>
      </c>
      <c r="AS59" s="12" t="s">
        <v>100</v>
      </c>
      <c r="AT59" s="17">
        <v>44531</v>
      </c>
      <c r="AU59" s="17">
        <v>44166</v>
      </c>
      <c r="AV59" s="12">
        <v>600000</v>
      </c>
      <c r="AW59" s="17">
        <v>44531</v>
      </c>
      <c r="AX59" s="12" t="b">
        <v>0</v>
      </c>
      <c r="AY59" s="12" t="s">
        <v>100</v>
      </c>
      <c r="AZ59" s="12" t="s">
        <v>100</v>
      </c>
      <c r="BA59" s="19" t="s">
        <v>100</v>
      </c>
      <c r="BB59" s="19">
        <v>2256</v>
      </c>
      <c r="BC59" s="12" t="s">
        <v>100</v>
      </c>
      <c r="BD59" s="12" t="b">
        <v>0</v>
      </c>
      <c r="BE59" s="12" t="s">
        <v>100</v>
      </c>
      <c r="BF59" s="12" t="s">
        <v>100</v>
      </c>
      <c r="BG59" s="12">
        <v>2925</v>
      </c>
      <c r="BH59" s="12" t="s">
        <v>100</v>
      </c>
      <c r="BI59" s="12" t="s">
        <v>100</v>
      </c>
      <c r="BJ59" s="12" t="b">
        <v>1</v>
      </c>
      <c r="BK59" s="12" t="s">
        <v>100</v>
      </c>
      <c r="BL59" s="12">
        <v>480000</v>
      </c>
      <c r="BM59" s="12" t="s">
        <v>100</v>
      </c>
      <c r="BN59" s="12" t="s">
        <v>100</v>
      </c>
      <c r="BO59" s="12" t="s">
        <v>100</v>
      </c>
      <c r="BP59" s="12" t="s">
        <v>100</v>
      </c>
      <c r="BQ59" s="12" t="s">
        <v>100</v>
      </c>
      <c r="BR59" s="12" t="s">
        <v>325</v>
      </c>
      <c r="BS59" s="12">
        <v>160</v>
      </c>
      <c r="BT59" s="12">
        <v>0</v>
      </c>
      <c r="BU59" s="12" t="s">
        <v>100</v>
      </c>
      <c r="BV59" s="12" t="s">
        <v>426</v>
      </c>
      <c r="BW59" s="12" t="s">
        <v>100</v>
      </c>
      <c r="BX59" s="12" t="s">
        <v>100</v>
      </c>
      <c r="BY59" s="12" t="b">
        <v>1</v>
      </c>
      <c r="BZ59" s="12">
        <v>361600</v>
      </c>
      <c r="CA59" s="12">
        <v>0</v>
      </c>
      <c r="CB59" s="12">
        <v>0</v>
      </c>
      <c r="CC59" s="12" t="s">
        <v>327</v>
      </c>
      <c r="CD59" s="12" t="s">
        <v>100</v>
      </c>
      <c r="CE59" s="12" t="s">
        <v>100</v>
      </c>
      <c r="CF59" s="12" t="s">
        <v>100</v>
      </c>
      <c r="CG59" s="12" t="s">
        <v>100</v>
      </c>
      <c r="CH59" s="12" t="s">
        <v>100</v>
      </c>
      <c r="CI59" s="12" t="s">
        <v>100</v>
      </c>
      <c r="CJ59" s="12">
        <v>1</v>
      </c>
      <c r="CK59" s="20"/>
      <c r="CL59" s="16"/>
      <c r="CM59" s="20"/>
      <c r="CN59" s="20"/>
      <c r="CO59" s="21" t="s">
        <v>427</v>
      </c>
    </row>
    <row r="60" spans="1:93" ht="30" customHeight="1" x14ac:dyDescent="0.25">
      <c r="A60" s="9">
        <v>59</v>
      </c>
      <c r="B60" s="9">
        <v>166</v>
      </c>
      <c r="C60" s="10" t="s">
        <v>428</v>
      </c>
      <c r="D60" s="12" t="s">
        <v>429</v>
      </c>
      <c r="E60" s="11" t="s">
        <v>149</v>
      </c>
      <c r="F60" s="11" t="s">
        <v>288</v>
      </c>
      <c r="G60" s="12" t="s">
        <v>151</v>
      </c>
      <c r="H60" s="12" t="s">
        <v>152</v>
      </c>
      <c r="I60" s="11" t="s">
        <v>140</v>
      </c>
      <c r="J60" s="37">
        <v>1066</v>
      </c>
      <c r="K60" s="35">
        <f t="shared" si="8"/>
        <v>4399.6247654784238</v>
      </c>
      <c r="L60" s="14">
        <v>4690000</v>
      </c>
      <c r="M60" s="15">
        <f t="shared" si="9"/>
        <v>4690000</v>
      </c>
      <c r="N60" s="15">
        <v>1599000</v>
      </c>
      <c r="O60" s="15">
        <f t="shared" si="10"/>
        <v>1599000</v>
      </c>
      <c r="P60" s="35">
        <f t="shared" si="11"/>
        <v>1500</v>
      </c>
      <c r="Q60" s="14">
        <f t="shared" si="4"/>
        <v>109938066</v>
      </c>
      <c r="R60" s="16">
        <v>0</v>
      </c>
      <c r="S60" s="15">
        <v>0</v>
      </c>
      <c r="T60" s="14">
        <v>3091000</v>
      </c>
      <c r="U60" s="12" t="s">
        <v>323</v>
      </c>
      <c r="V60" s="12"/>
      <c r="W60" s="12" t="s">
        <v>324</v>
      </c>
      <c r="X60" s="12" t="s">
        <v>100</v>
      </c>
      <c r="Y60" s="12" t="s">
        <v>100</v>
      </c>
      <c r="Z60" s="12" t="s">
        <v>100</v>
      </c>
      <c r="AA60" s="12" t="s">
        <v>100</v>
      </c>
      <c r="AB60" s="17">
        <v>44287</v>
      </c>
      <c r="AC60" s="12" t="s">
        <v>100</v>
      </c>
      <c r="AD60" s="12" t="s">
        <v>100</v>
      </c>
      <c r="AE60" s="12" t="s">
        <v>100</v>
      </c>
      <c r="AF60" s="12" t="s">
        <v>100</v>
      </c>
      <c r="AG60" s="12" t="s">
        <v>100</v>
      </c>
      <c r="AH60" s="12" t="s">
        <v>100</v>
      </c>
      <c r="AI60" s="12" t="s">
        <v>100</v>
      </c>
      <c r="AJ60" s="12">
        <v>0</v>
      </c>
      <c r="AK60" s="12" t="s">
        <v>155</v>
      </c>
      <c r="AL60" s="12" t="s">
        <v>100</v>
      </c>
      <c r="AM60" s="12" t="b">
        <v>0</v>
      </c>
      <c r="AN60" s="12" t="s">
        <v>143</v>
      </c>
      <c r="AO60" s="12" t="b">
        <v>0</v>
      </c>
      <c r="AP60" s="13">
        <v>0</v>
      </c>
      <c r="AQ60" s="14">
        <v>0</v>
      </c>
      <c r="AR60" s="12" t="s">
        <v>100</v>
      </c>
      <c r="AS60" s="12" t="s">
        <v>100</v>
      </c>
      <c r="AT60" s="17">
        <v>44531</v>
      </c>
      <c r="AU60" s="17">
        <v>44166</v>
      </c>
      <c r="AV60" s="12">
        <v>426500</v>
      </c>
      <c r="AW60" s="17">
        <v>44531</v>
      </c>
      <c r="AX60" s="12" t="b">
        <v>0</v>
      </c>
      <c r="AY60" s="12" t="s">
        <v>100</v>
      </c>
      <c r="AZ60" s="12" t="s">
        <v>100</v>
      </c>
      <c r="BA60" s="19" t="s">
        <v>100</v>
      </c>
      <c r="BB60" s="19">
        <v>4400</v>
      </c>
      <c r="BC60" s="12" t="s">
        <v>100</v>
      </c>
      <c r="BD60" s="12" t="b">
        <v>0</v>
      </c>
      <c r="BE60" s="12" t="s">
        <v>100</v>
      </c>
      <c r="BF60" s="12" t="s">
        <v>100</v>
      </c>
      <c r="BG60" s="12">
        <v>1066</v>
      </c>
      <c r="BH60" s="12" t="s">
        <v>100</v>
      </c>
      <c r="BI60" s="12" t="s">
        <v>100</v>
      </c>
      <c r="BJ60" s="12" t="b">
        <v>1</v>
      </c>
      <c r="BK60" s="12" t="s">
        <v>100</v>
      </c>
      <c r="BL60" s="12">
        <v>168000</v>
      </c>
      <c r="BM60" s="12" t="s">
        <v>100</v>
      </c>
      <c r="BN60" s="12" t="s">
        <v>100</v>
      </c>
      <c r="BO60" s="12" t="s">
        <v>100</v>
      </c>
      <c r="BP60" s="12" t="s">
        <v>100</v>
      </c>
      <c r="BQ60" s="12" t="s">
        <v>100</v>
      </c>
      <c r="BR60" s="12" t="s">
        <v>325</v>
      </c>
      <c r="BS60" s="12">
        <v>56</v>
      </c>
      <c r="BT60" s="12">
        <v>0</v>
      </c>
      <c r="BU60" s="12" t="s">
        <v>100</v>
      </c>
      <c r="BV60" s="12" t="s">
        <v>430</v>
      </c>
      <c r="BW60" s="12" t="s">
        <v>100</v>
      </c>
      <c r="BX60" s="12" t="s">
        <v>100</v>
      </c>
      <c r="BY60" s="12" t="b">
        <v>1</v>
      </c>
      <c r="BZ60" s="12">
        <v>126560</v>
      </c>
      <c r="CA60" s="12">
        <v>0</v>
      </c>
      <c r="CB60" s="12">
        <v>0</v>
      </c>
      <c r="CC60" s="12" t="s">
        <v>327</v>
      </c>
      <c r="CD60" s="12" t="s">
        <v>100</v>
      </c>
      <c r="CE60" s="12" t="s">
        <v>100</v>
      </c>
      <c r="CF60" s="12" t="s">
        <v>100</v>
      </c>
      <c r="CG60" s="12" t="s">
        <v>100</v>
      </c>
      <c r="CH60" s="12" t="s">
        <v>100</v>
      </c>
      <c r="CI60" s="12" t="s">
        <v>100</v>
      </c>
      <c r="CJ60" s="12">
        <v>1</v>
      </c>
      <c r="CK60" s="20"/>
      <c r="CL60" s="16"/>
      <c r="CM60" s="20"/>
      <c r="CN60" s="20"/>
      <c r="CO60" s="21" t="s">
        <v>431</v>
      </c>
    </row>
    <row r="61" spans="1:93" ht="30" customHeight="1" x14ac:dyDescent="0.25">
      <c r="A61" s="9">
        <v>60</v>
      </c>
      <c r="B61" s="9">
        <v>167</v>
      </c>
      <c r="C61" s="10" t="s">
        <v>432</v>
      </c>
      <c r="D61" s="12" t="s">
        <v>433</v>
      </c>
      <c r="E61" s="11" t="s">
        <v>149</v>
      </c>
      <c r="F61" s="11" t="s">
        <v>288</v>
      </c>
      <c r="G61" s="12" t="s">
        <v>151</v>
      </c>
      <c r="H61" s="12" t="s">
        <v>152</v>
      </c>
      <c r="I61" s="11" t="s">
        <v>140</v>
      </c>
      <c r="J61" s="37">
        <v>3440</v>
      </c>
      <c r="K61" s="35">
        <f t="shared" si="8"/>
        <v>4854.6511627906975</v>
      </c>
      <c r="L61" s="14">
        <v>16700000</v>
      </c>
      <c r="M61" s="15">
        <f t="shared" si="9"/>
        <v>16700000</v>
      </c>
      <c r="N61" s="15">
        <v>5160000</v>
      </c>
      <c r="O61" s="15">
        <f t="shared" si="10"/>
        <v>5160000</v>
      </c>
      <c r="P61" s="35">
        <v>1500</v>
      </c>
      <c r="Q61" s="14">
        <f>Q60+O61</f>
        <v>115098066</v>
      </c>
      <c r="R61" s="16">
        <v>0</v>
      </c>
      <c r="S61" s="15">
        <v>0</v>
      </c>
      <c r="T61" s="14">
        <v>11540000</v>
      </c>
      <c r="U61" s="12" t="s">
        <v>323</v>
      </c>
      <c r="V61" s="12"/>
      <c r="W61" s="12" t="s">
        <v>324</v>
      </c>
      <c r="X61" s="12" t="s">
        <v>100</v>
      </c>
      <c r="Y61" s="12" t="s">
        <v>100</v>
      </c>
      <c r="Z61" s="12" t="s">
        <v>100</v>
      </c>
      <c r="AA61" s="12" t="s">
        <v>100</v>
      </c>
      <c r="AB61" s="17">
        <v>44287</v>
      </c>
      <c r="AC61" s="12" t="s">
        <v>100</v>
      </c>
      <c r="AD61" s="12" t="s">
        <v>100</v>
      </c>
      <c r="AE61" s="12" t="s">
        <v>100</v>
      </c>
      <c r="AF61" s="12" t="s">
        <v>100</v>
      </c>
      <c r="AG61" s="12" t="s">
        <v>100</v>
      </c>
      <c r="AH61" s="12" t="s">
        <v>100</v>
      </c>
      <c r="AI61" s="12" t="s">
        <v>100</v>
      </c>
      <c r="AJ61" s="12">
        <v>0</v>
      </c>
      <c r="AK61" s="12" t="s">
        <v>155</v>
      </c>
      <c r="AL61" s="12" t="s">
        <v>100</v>
      </c>
      <c r="AM61" s="12" t="b">
        <v>0</v>
      </c>
      <c r="AN61" s="12" t="s">
        <v>143</v>
      </c>
      <c r="AO61" s="12" t="b">
        <v>0</v>
      </c>
      <c r="AP61" s="13">
        <v>0</v>
      </c>
      <c r="AQ61" s="14">
        <v>0</v>
      </c>
      <c r="AR61" s="12" t="s">
        <v>100</v>
      </c>
      <c r="AS61" s="12" t="s">
        <v>100</v>
      </c>
      <c r="AT61" s="17">
        <v>44896</v>
      </c>
      <c r="AU61" s="17">
        <v>44166</v>
      </c>
      <c r="AV61" s="12">
        <v>1500000</v>
      </c>
      <c r="AW61" s="17">
        <v>44531</v>
      </c>
      <c r="AX61" s="12" t="b">
        <v>0</v>
      </c>
      <c r="AY61" s="12" t="s">
        <v>100</v>
      </c>
      <c r="AZ61" s="12" t="s">
        <v>100</v>
      </c>
      <c r="BA61" s="19" t="s">
        <v>100</v>
      </c>
      <c r="BB61" s="19">
        <v>3056</v>
      </c>
      <c r="BC61" s="12" t="s">
        <v>100</v>
      </c>
      <c r="BD61" s="12" t="b">
        <v>0</v>
      </c>
      <c r="BE61" s="12" t="s">
        <v>100</v>
      </c>
      <c r="BF61" s="12" t="s">
        <v>100</v>
      </c>
      <c r="BG61" s="12">
        <v>5464</v>
      </c>
      <c r="BH61" s="12" t="s">
        <v>100</v>
      </c>
      <c r="BI61" s="12" t="s">
        <v>100</v>
      </c>
      <c r="BJ61" s="12" t="b">
        <v>1</v>
      </c>
      <c r="BK61" s="12" t="s">
        <v>100</v>
      </c>
      <c r="BL61" s="12">
        <v>747000</v>
      </c>
      <c r="BM61" s="12" t="s">
        <v>100</v>
      </c>
      <c r="BN61" s="12" t="s">
        <v>100</v>
      </c>
      <c r="BO61" s="12" t="s">
        <v>100</v>
      </c>
      <c r="BP61" s="12" t="s">
        <v>100</v>
      </c>
      <c r="BQ61" s="12" t="s">
        <v>100</v>
      </c>
      <c r="BR61" s="12" t="s">
        <v>325</v>
      </c>
      <c r="BS61" s="12">
        <v>307</v>
      </c>
      <c r="BT61" s="12">
        <v>0</v>
      </c>
      <c r="BU61" s="12" t="s">
        <v>100</v>
      </c>
      <c r="BV61" s="12" t="s">
        <v>434</v>
      </c>
      <c r="BW61" s="12" t="s">
        <v>100</v>
      </c>
      <c r="BX61" s="12" t="s">
        <v>100</v>
      </c>
      <c r="BY61" s="12" t="b">
        <v>1</v>
      </c>
      <c r="BZ61" s="12">
        <v>562700</v>
      </c>
      <c r="CA61" s="12">
        <v>0</v>
      </c>
      <c r="CB61" s="12">
        <v>0</v>
      </c>
      <c r="CC61" s="12" t="s">
        <v>327</v>
      </c>
      <c r="CD61" s="12" t="s">
        <v>100</v>
      </c>
      <c r="CE61" s="12" t="s">
        <v>100</v>
      </c>
      <c r="CF61" s="12" t="s">
        <v>100</v>
      </c>
      <c r="CG61" s="12" t="s">
        <v>100</v>
      </c>
      <c r="CH61" s="12" t="s">
        <v>100</v>
      </c>
      <c r="CI61" s="12" t="s">
        <v>100</v>
      </c>
      <c r="CJ61" s="12">
        <v>1</v>
      </c>
      <c r="CK61" s="20"/>
      <c r="CL61" s="16"/>
      <c r="CM61" s="20"/>
      <c r="CN61" s="20"/>
      <c r="CO61" s="21" t="s">
        <v>435</v>
      </c>
    </row>
    <row r="62" spans="1:93" ht="30" customHeight="1" x14ac:dyDescent="0.25">
      <c r="A62" s="20"/>
      <c r="B62" s="9"/>
      <c r="C62" s="24" t="s">
        <v>437</v>
      </c>
      <c r="D62" s="11"/>
      <c r="E62" s="11"/>
      <c r="F62" s="11"/>
      <c r="G62" s="11"/>
      <c r="H62" s="11"/>
      <c r="I62" s="11"/>
      <c r="J62" s="38">
        <f>SUM(J2:J61)</f>
        <v>140529.13</v>
      </c>
      <c r="K62" s="13"/>
      <c r="L62" s="39">
        <f t="shared" ref="L62" si="12">SUM(L2:L61)</f>
        <v>175595967</v>
      </c>
      <c r="M62" s="15"/>
      <c r="N62" s="15"/>
      <c r="O62" s="33">
        <f>SUM(O2:O61)</f>
        <v>115098066</v>
      </c>
      <c r="P62" s="14"/>
      <c r="Q62" s="14"/>
      <c r="R62" s="16"/>
      <c r="S62" s="15"/>
      <c r="T62" s="14"/>
      <c r="U62" s="15"/>
      <c r="V62" s="15"/>
      <c r="W62" s="15"/>
      <c r="X62" s="12"/>
      <c r="Y62" s="12"/>
      <c r="Z62" s="12"/>
      <c r="AA62" s="12"/>
      <c r="AB62" s="17"/>
      <c r="AC62" s="12"/>
      <c r="AD62" s="17"/>
      <c r="AE62" s="12"/>
      <c r="AF62" s="12"/>
      <c r="AG62" s="12"/>
      <c r="AH62" s="12"/>
      <c r="AI62" s="12"/>
      <c r="AJ62" s="12"/>
      <c r="AK62" s="12"/>
      <c r="AL62" s="12"/>
      <c r="AM62" s="12"/>
      <c r="AN62" s="12"/>
      <c r="AO62" s="12"/>
      <c r="AP62" s="38">
        <f>SUM(AP2:AP61)</f>
        <v>7940.6580000000004</v>
      </c>
      <c r="AQ62" s="14"/>
      <c r="AR62" s="12"/>
      <c r="AS62" s="12"/>
      <c r="AT62" s="17"/>
      <c r="AU62" s="17"/>
      <c r="AV62" s="12"/>
      <c r="AW62" s="17"/>
      <c r="AX62" s="12"/>
      <c r="AY62" s="12"/>
      <c r="AZ62" s="12"/>
      <c r="BA62" s="19"/>
      <c r="BB62" s="19"/>
      <c r="BC62" s="12"/>
      <c r="BD62" s="15"/>
      <c r="BE62" s="15"/>
      <c r="BF62" s="15"/>
      <c r="BG62" s="15"/>
      <c r="BH62" s="17"/>
      <c r="BI62" s="12"/>
      <c r="BJ62" s="17"/>
      <c r="BK62" s="12"/>
      <c r="BL62" s="12"/>
      <c r="BM62" s="12"/>
      <c r="BN62" s="19"/>
      <c r="BO62" s="19"/>
      <c r="BP62" s="12"/>
      <c r="BQ62" s="12"/>
      <c r="BR62" s="12"/>
      <c r="BS62" s="12"/>
      <c r="BT62" s="12"/>
      <c r="BU62" s="12"/>
      <c r="BV62" s="12"/>
      <c r="BW62" s="12"/>
      <c r="BX62" s="12"/>
      <c r="BY62" s="12"/>
      <c r="BZ62" s="12"/>
      <c r="CA62" s="12"/>
      <c r="CB62" s="12"/>
      <c r="CC62" s="12"/>
      <c r="CD62" s="12"/>
      <c r="CE62" s="12"/>
      <c r="CF62" s="12"/>
      <c r="CG62" s="12"/>
      <c r="CH62" s="12"/>
      <c r="CI62" s="12"/>
      <c r="CJ62" s="12"/>
      <c r="CK62" s="20"/>
      <c r="CL62" s="16"/>
      <c r="CM62" s="20"/>
      <c r="CN62" s="20"/>
    </row>
  </sheetData>
  <pageMargins left="0.25" right="0.25" top="0.75" bottom="0.75" header="0.3" footer="0.3"/>
  <pageSetup paperSize="17" scale="80" fitToHeight="0" orientation="landscape" r:id="rId1"/>
  <headerFooter>
    <oddHeader>&amp;L2020 Save Our Indian River Lagoon Project Submissions&amp;C&amp;P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D5308-9CAF-4D4A-8185-AC4FC0188B2E}">
  <sheetPr>
    <pageSetUpPr fitToPage="1"/>
  </sheetPr>
  <dimension ref="A1:CO81"/>
  <sheetViews>
    <sheetView topLeftCell="A31" workbookViewId="0">
      <pane xSplit="4" topLeftCell="E1" activePane="topRight" state="frozen"/>
      <selection pane="topRight" activeCell="C5" sqref="C5"/>
    </sheetView>
  </sheetViews>
  <sheetFormatPr defaultColWidth="8.85546875" defaultRowHeight="15" x14ac:dyDescent="0.25"/>
  <cols>
    <col min="1" max="1" width="3.7109375" style="21" bestFit="1" customWidth="1"/>
    <col min="2" max="2" width="4" style="25" bestFit="1" customWidth="1"/>
    <col min="3" max="3" width="29.28515625" style="26" customWidth="1"/>
    <col min="4" max="4" width="255.7109375" style="21" hidden="1" customWidth="1"/>
    <col min="5" max="5" width="19.28515625" style="26" customWidth="1"/>
    <col min="6" max="6" width="17.42578125" style="26" customWidth="1"/>
    <col min="7" max="7" width="27.7109375" style="21" hidden="1" customWidth="1"/>
    <col min="8" max="8" width="47.28515625" style="21" hidden="1" customWidth="1"/>
    <col min="9" max="9" width="17" style="26" customWidth="1"/>
    <col min="10" max="10" width="9" style="27" bestFit="1" customWidth="1"/>
    <col min="11" max="11" width="10" style="28" bestFit="1" customWidth="1"/>
    <col min="12" max="12" width="13.7109375" style="28" bestFit="1" customWidth="1"/>
    <col min="13" max="13" width="10.85546875" style="29" hidden="1" customWidth="1"/>
    <col min="14" max="14" width="10.85546875" style="21" hidden="1" customWidth="1"/>
    <col min="15" max="15" width="14.5703125" style="29" bestFit="1" customWidth="1"/>
    <col min="16" max="16" width="9" style="28" bestFit="1" customWidth="1"/>
    <col min="17" max="17" width="14.5703125" style="28" bestFit="1" customWidth="1"/>
    <col min="18" max="18" width="9.85546875" style="30" customWidth="1"/>
    <col min="19" max="19" width="9.85546875" style="21" hidden="1" customWidth="1"/>
    <col min="20" max="20" width="14.7109375" style="28" bestFit="1" customWidth="1"/>
    <col min="21" max="21" width="22.85546875" style="21" hidden="1" customWidth="1"/>
    <col min="22" max="22" width="18" style="21" customWidth="1"/>
    <col min="23" max="29" width="39.85546875" style="21" hidden="1" customWidth="1"/>
    <col min="30" max="30" width="39.85546875" style="31" hidden="1" customWidth="1"/>
    <col min="31" max="41" width="39.85546875" style="21" hidden="1" customWidth="1"/>
    <col min="42" max="42" width="7" style="27" bestFit="1" customWidth="1"/>
    <col min="43" max="43" width="11.140625" style="28" bestFit="1" customWidth="1"/>
    <col min="44" max="44" width="19.140625" style="21" hidden="1" customWidth="1"/>
    <col min="45" max="45" width="8.85546875" style="21" hidden="1" customWidth="1"/>
    <col min="46" max="47" width="10.5703125" style="21" hidden="1" customWidth="1"/>
    <col min="48" max="48" width="8" style="21" hidden="1" customWidth="1"/>
    <col min="49" max="49" width="10.5703125" style="21" hidden="1" customWidth="1"/>
    <col min="50" max="52" width="6.28515625" style="21" hidden="1" customWidth="1"/>
    <col min="53" max="53" width="10" style="31" hidden="1" customWidth="1"/>
    <col min="54" max="54" width="10" style="21" hidden="1" customWidth="1"/>
    <col min="55" max="55" width="9" style="21" hidden="1" customWidth="1"/>
    <col min="56" max="56" width="5.7109375" style="29" hidden="1" customWidth="1"/>
    <col min="57" max="57" width="6.28515625" style="29" hidden="1" customWidth="1"/>
    <col min="58" max="58" width="8" style="29" hidden="1" customWidth="1"/>
    <col min="59" max="59" width="6.28515625" style="29" hidden="1" customWidth="1"/>
    <col min="60" max="60" width="11.7109375" style="31" hidden="1" customWidth="1"/>
    <col min="61" max="61" width="7" style="21" hidden="1" customWidth="1"/>
    <col min="62" max="62" width="11.7109375" style="31" hidden="1" customWidth="1"/>
    <col min="63" max="63" width="5.42578125" style="21" hidden="1" customWidth="1"/>
    <col min="64" max="64" width="8" style="21" hidden="1" customWidth="1"/>
    <col min="65" max="65" width="6.28515625" style="21" hidden="1" customWidth="1"/>
    <col min="66" max="66" width="6.28515625" style="32" hidden="1" customWidth="1"/>
    <col min="67" max="67" width="5.42578125" style="32" hidden="1" customWidth="1"/>
    <col min="68" max="69" width="6.28515625" style="21" hidden="1" customWidth="1"/>
    <col min="70" max="70" width="255.7109375" style="21" hidden="1" customWidth="1"/>
    <col min="71" max="73" width="6.28515625" style="21" hidden="1" customWidth="1"/>
    <col min="74" max="74" width="176.28515625" style="21" hidden="1" customWidth="1"/>
    <col min="75" max="75" width="6.28515625" style="21" hidden="1" customWidth="1"/>
    <col min="76" max="76" width="10" style="21" hidden="1" customWidth="1"/>
    <col min="77" max="77" width="9" style="21" hidden="1" customWidth="1"/>
    <col min="78" max="79" width="8" style="21" hidden="1" customWidth="1"/>
    <col min="80" max="80" width="6.28515625" style="21" hidden="1" customWidth="1"/>
    <col min="81" max="81" width="255.7109375" style="21" hidden="1" customWidth="1"/>
    <col min="82" max="82" width="8" style="21" hidden="1" customWidth="1"/>
    <col min="83" max="83" width="7" style="21" hidden="1" customWidth="1"/>
    <col min="84" max="84" width="34" style="21" hidden="1" customWidth="1"/>
    <col min="85" max="86" width="6.28515625" style="21" hidden="1" customWidth="1"/>
    <col min="87" max="87" width="35.28515625" style="21" hidden="1" customWidth="1"/>
    <col min="88" max="88" width="6.28515625" style="21" hidden="1" customWidth="1"/>
    <col min="89" max="89" width="6.28515625" style="21" bestFit="1" customWidth="1"/>
    <col min="90" max="90" width="13.7109375" style="30" bestFit="1" customWidth="1"/>
    <col min="91" max="91" width="11.7109375" style="21" bestFit="1" customWidth="1"/>
    <col min="92" max="92" width="6.28515625" style="21" customWidth="1"/>
    <col min="93" max="93" width="20" style="21" hidden="1" customWidth="1"/>
    <col min="94" max="94" width="15" style="21" customWidth="1"/>
    <col min="95" max="95" width="25.85546875" style="21" customWidth="1"/>
    <col min="96" max="96" width="33.5703125" style="21" customWidth="1"/>
    <col min="97" max="97" width="25.140625" style="21" customWidth="1"/>
    <col min="98" max="98" width="25.42578125" style="21" customWidth="1"/>
    <col min="99" max="100" width="14.85546875" style="21" customWidth="1"/>
    <col min="101" max="16384" width="8.85546875" style="21"/>
  </cols>
  <sheetData>
    <row r="1" spans="1:93" s="8" customFormat="1" ht="93" customHeight="1" x14ac:dyDescent="0.25">
      <c r="A1" s="1" t="s">
        <v>461</v>
      </c>
      <c r="B1" s="1" t="s">
        <v>0</v>
      </c>
      <c r="C1" s="1" t="s">
        <v>1</v>
      </c>
      <c r="D1" s="1" t="s">
        <v>2</v>
      </c>
      <c r="E1" s="1" t="s">
        <v>3</v>
      </c>
      <c r="F1" s="1" t="s">
        <v>4</v>
      </c>
      <c r="G1" s="1" t="s">
        <v>5</v>
      </c>
      <c r="H1" s="1" t="s">
        <v>6</v>
      </c>
      <c r="I1" s="1" t="s">
        <v>436</v>
      </c>
      <c r="J1" s="36" t="s">
        <v>7</v>
      </c>
      <c r="K1" s="34" t="s">
        <v>10</v>
      </c>
      <c r="L1" s="3" t="s">
        <v>8</v>
      </c>
      <c r="M1" s="4" t="s">
        <v>9</v>
      </c>
      <c r="N1" s="4" t="s">
        <v>11</v>
      </c>
      <c r="O1" s="4" t="s">
        <v>12</v>
      </c>
      <c r="P1" s="34" t="s">
        <v>13</v>
      </c>
      <c r="Q1" s="3" t="s">
        <v>14</v>
      </c>
      <c r="R1" s="5" t="s">
        <v>15</v>
      </c>
      <c r="S1" s="4" t="s">
        <v>16</v>
      </c>
      <c r="T1" s="3" t="s">
        <v>17</v>
      </c>
      <c r="U1" s="1" t="s">
        <v>18</v>
      </c>
      <c r="V1" s="1" t="s">
        <v>19</v>
      </c>
      <c r="W1" s="1" t="s">
        <v>20</v>
      </c>
      <c r="X1" s="1" t="s">
        <v>21</v>
      </c>
      <c r="Y1" s="1" t="s">
        <v>22</v>
      </c>
      <c r="Z1" s="1" t="s">
        <v>23</v>
      </c>
      <c r="AA1" s="1" t="s">
        <v>24</v>
      </c>
      <c r="AB1" s="6" t="s">
        <v>25</v>
      </c>
      <c r="AC1" s="1" t="s">
        <v>26</v>
      </c>
      <c r="AD1" s="1" t="s">
        <v>27</v>
      </c>
      <c r="AE1" s="1" t="s">
        <v>28</v>
      </c>
      <c r="AF1" s="1" t="s">
        <v>29</v>
      </c>
      <c r="AG1" s="1" t="s">
        <v>30</v>
      </c>
      <c r="AH1" s="1" t="s">
        <v>31</v>
      </c>
      <c r="AI1" s="1" t="s">
        <v>32</v>
      </c>
      <c r="AJ1" s="1" t="s">
        <v>33</v>
      </c>
      <c r="AK1" s="1" t="s">
        <v>34</v>
      </c>
      <c r="AL1" s="1" t="s">
        <v>35</v>
      </c>
      <c r="AM1" s="1" t="s">
        <v>36</v>
      </c>
      <c r="AN1" s="1" t="s">
        <v>37</v>
      </c>
      <c r="AO1" s="1" t="s">
        <v>38</v>
      </c>
      <c r="AP1" s="2" t="s">
        <v>39</v>
      </c>
      <c r="AQ1" s="3" t="s">
        <v>40</v>
      </c>
      <c r="AR1" s="1" t="s">
        <v>41</v>
      </c>
      <c r="AS1" s="1" t="s">
        <v>42</v>
      </c>
      <c r="AT1" s="6" t="s">
        <v>43</v>
      </c>
      <c r="AU1" s="6" t="s">
        <v>44</v>
      </c>
      <c r="AV1" s="1" t="s">
        <v>45</v>
      </c>
      <c r="AW1" s="6" t="s">
        <v>46</v>
      </c>
      <c r="AX1" s="1" t="s">
        <v>47</v>
      </c>
      <c r="AY1" s="1" t="s">
        <v>48</v>
      </c>
      <c r="AZ1" s="1" t="s">
        <v>49</v>
      </c>
      <c r="BA1" s="7" t="s">
        <v>50</v>
      </c>
      <c r="BB1" s="7" t="s">
        <v>51</v>
      </c>
      <c r="BC1" s="1" t="s">
        <v>52</v>
      </c>
      <c r="BD1" s="1" t="s">
        <v>53</v>
      </c>
      <c r="BE1" s="1" t="s">
        <v>54</v>
      </c>
      <c r="BF1" s="1" t="s">
        <v>55</v>
      </c>
      <c r="BG1" s="1" t="s">
        <v>56</v>
      </c>
      <c r="BH1" s="1" t="s">
        <v>57</v>
      </c>
      <c r="BI1" s="1" t="s">
        <v>58</v>
      </c>
      <c r="BJ1" s="1" t="s">
        <v>59</v>
      </c>
      <c r="BK1" s="1" t="s">
        <v>60</v>
      </c>
      <c r="BL1" s="1" t="s">
        <v>61</v>
      </c>
      <c r="BM1" s="1" t="s">
        <v>62</v>
      </c>
      <c r="BN1" s="1" t="s">
        <v>63</v>
      </c>
      <c r="BO1" s="1" t="s">
        <v>64</v>
      </c>
      <c r="BP1" s="1" t="s">
        <v>65</v>
      </c>
      <c r="BQ1" s="1" t="s">
        <v>66</v>
      </c>
      <c r="BR1" s="1" t="s">
        <v>67</v>
      </c>
      <c r="BS1" s="1" t="s">
        <v>68</v>
      </c>
      <c r="BT1" s="1" t="s">
        <v>69</v>
      </c>
      <c r="BU1" s="1" t="s">
        <v>70</v>
      </c>
      <c r="BV1" s="1" t="s">
        <v>71</v>
      </c>
      <c r="BW1" s="1" t="s">
        <v>72</v>
      </c>
      <c r="BX1" s="1" t="s">
        <v>73</v>
      </c>
      <c r="BY1" s="1" t="s">
        <v>74</v>
      </c>
      <c r="BZ1" s="1" t="s">
        <v>75</v>
      </c>
      <c r="CA1" s="1" t="s">
        <v>76</v>
      </c>
      <c r="CB1" s="1" t="s">
        <v>77</v>
      </c>
      <c r="CC1" s="1" t="s">
        <v>78</v>
      </c>
      <c r="CD1" s="1" t="s">
        <v>79</v>
      </c>
      <c r="CE1" s="1" t="s">
        <v>80</v>
      </c>
      <c r="CF1" s="1" t="s">
        <v>81</v>
      </c>
      <c r="CG1" s="1" t="s">
        <v>82</v>
      </c>
      <c r="CH1" s="1" t="s">
        <v>83</v>
      </c>
      <c r="CI1" s="1" t="s">
        <v>84</v>
      </c>
      <c r="CJ1" s="1" t="s">
        <v>85</v>
      </c>
      <c r="CK1" s="1" t="s">
        <v>86</v>
      </c>
      <c r="CL1" s="5" t="s">
        <v>87</v>
      </c>
      <c r="CM1" s="1" t="s">
        <v>88</v>
      </c>
      <c r="CN1" s="1" t="s">
        <v>89</v>
      </c>
      <c r="CO1" s="1" t="s">
        <v>90</v>
      </c>
    </row>
    <row r="2" spans="1:93" ht="30" customHeight="1" x14ac:dyDescent="0.25">
      <c r="A2" s="9">
        <v>6</v>
      </c>
      <c r="B2" s="9">
        <v>114</v>
      </c>
      <c r="C2" s="10" t="s">
        <v>147</v>
      </c>
      <c r="D2" s="12" t="s">
        <v>148</v>
      </c>
      <c r="E2" s="11" t="s">
        <v>149</v>
      </c>
      <c r="F2" s="11" t="s">
        <v>150</v>
      </c>
      <c r="G2" s="12" t="s">
        <v>151</v>
      </c>
      <c r="H2" s="12" t="s">
        <v>152</v>
      </c>
      <c r="I2" s="11" t="s">
        <v>153</v>
      </c>
      <c r="J2" s="37">
        <v>864</v>
      </c>
      <c r="K2" s="35">
        <f>L2/J2</f>
        <v>104.16666666666667</v>
      </c>
      <c r="L2" s="14">
        <v>90000</v>
      </c>
      <c r="M2" s="15">
        <f>L2-R2-S2</f>
        <v>90000</v>
      </c>
      <c r="N2" s="15">
        <v>552096</v>
      </c>
      <c r="O2" s="15">
        <f>IF(N2&gt;M2,M2,N2)</f>
        <v>90000</v>
      </c>
      <c r="P2" s="35">
        <f>O2/J2</f>
        <v>104.16666666666667</v>
      </c>
      <c r="Q2" s="14">
        <f>O2</f>
        <v>90000</v>
      </c>
      <c r="R2" s="16">
        <v>0</v>
      </c>
      <c r="S2" s="15">
        <v>0</v>
      </c>
      <c r="T2" s="14"/>
      <c r="U2" s="12"/>
      <c r="V2" s="12"/>
      <c r="W2" s="12" t="s">
        <v>154</v>
      </c>
      <c r="X2" s="12" t="s">
        <v>100</v>
      </c>
      <c r="Y2" s="12" t="s">
        <v>100</v>
      </c>
      <c r="Z2" s="12" t="s">
        <v>100</v>
      </c>
      <c r="AA2" s="12" t="s">
        <v>100</v>
      </c>
      <c r="AB2" s="17">
        <v>44136</v>
      </c>
      <c r="AC2" s="12" t="s">
        <v>100</v>
      </c>
      <c r="AD2" s="12" t="s">
        <v>100</v>
      </c>
      <c r="AE2" s="12" t="s">
        <v>100</v>
      </c>
      <c r="AF2" s="12" t="s">
        <v>100</v>
      </c>
      <c r="AG2" s="12" t="s">
        <v>100</v>
      </c>
      <c r="AH2" s="12" t="s">
        <v>100</v>
      </c>
      <c r="AI2" s="12" t="s">
        <v>100</v>
      </c>
      <c r="AJ2" s="12">
        <v>0</v>
      </c>
      <c r="AK2" s="12" t="s">
        <v>155</v>
      </c>
      <c r="AL2" s="12" t="s">
        <v>100</v>
      </c>
      <c r="AM2" s="12" t="b">
        <v>0</v>
      </c>
      <c r="AN2" s="12" t="s">
        <v>102</v>
      </c>
      <c r="AO2" s="12" t="b">
        <v>0</v>
      </c>
      <c r="AP2" s="13">
        <v>0</v>
      </c>
      <c r="AQ2" s="14">
        <v>0</v>
      </c>
      <c r="AR2" s="12" t="s">
        <v>100</v>
      </c>
      <c r="AS2" s="12" t="s">
        <v>100</v>
      </c>
      <c r="AT2" s="17">
        <v>44256</v>
      </c>
      <c r="AU2" s="17">
        <v>43831</v>
      </c>
      <c r="AV2" s="12">
        <v>25000</v>
      </c>
      <c r="AW2" s="17">
        <v>43952</v>
      </c>
      <c r="AX2" s="12" t="b">
        <v>0</v>
      </c>
      <c r="AY2" s="12" t="s">
        <v>100</v>
      </c>
      <c r="AZ2" s="12" t="s">
        <v>100</v>
      </c>
      <c r="BA2" s="19" t="s">
        <v>100</v>
      </c>
      <c r="BB2" s="19">
        <v>104</v>
      </c>
      <c r="BC2" s="12" t="s">
        <v>100</v>
      </c>
      <c r="BD2" s="12" t="b">
        <v>0</v>
      </c>
      <c r="BE2" s="12" t="s">
        <v>100</v>
      </c>
      <c r="BF2" s="12" t="s">
        <v>100</v>
      </c>
      <c r="BG2" s="12" t="s">
        <v>100</v>
      </c>
      <c r="BH2" s="12" t="s">
        <v>100</v>
      </c>
      <c r="BI2" s="12">
        <v>75000</v>
      </c>
      <c r="BJ2" s="12" t="b">
        <v>0</v>
      </c>
      <c r="BK2" s="12" t="s">
        <v>100</v>
      </c>
      <c r="BL2" s="12" t="s">
        <v>100</v>
      </c>
      <c r="BM2" s="12" t="s">
        <v>100</v>
      </c>
      <c r="BN2" s="12" t="s">
        <v>100</v>
      </c>
      <c r="BO2" s="12" t="s">
        <v>100</v>
      </c>
      <c r="BP2" s="12" t="s">
        <v>100</v>
      </c>
      <c r="BQ2" s="12" t="s">
        <v>100</v>
      </c>
      <c r="BR2" s="12" t="s">
        <v>156</v>
      </c>
      <c r="BS2" s="12" t="s">
        <v>100</v>
      </c>
      <c r="BT2" s="12" t="s">
        <v>100</v>
      </c>
      <c r="BU2" s="12">
        <v>5402</v>
      </c>
      <c r="BV2" s="12" t="s">
        <v>157</v>
      </c>
      <c r="BW2" s="12" t="s">
        <v>100</v>
      </c>
      <c r="BX2" s="12" t="s">
        <v>100</v>
      </c>
      <c r="BY2" s="12" t="b">
        <v>0</v>
      </c>
      <c r="BZ2" s="12" t="s">
        <v>100</v>
      </c>
      <c r="CA2" s="12">
        <v>0</v>
      </c>
      <c r="CB2" s="12">
        <v>0</v>
      </c>
      <c r="CC2" s="12" t="s">
        <v>158</v>
      </c>
      <c r="CD2" s="12" t="s">
        <v>100</v>
      </c>
      <c r="CE2" s="12" t="s">
        <v>100</v>
      </c>
      <c r="CF2" s="12" t="s">
        <v>100</v>
      </c>
      <c r="CG2" s="12" t="s">
        <v>100</v>
      </c>
      <c r="CH2" s="12" t="s">
        <v>100</v>
      </c>
      <c r="CI2" s="12" t="s">
        <v>100</v>
      </c>
      <c r="CJ2" s="12">
        <v>1</v>
      </c>
      <c r="CK2" s="20"/>
      <c r="CL2" s="16"/>
      <c r="CM2" s="20"/>
      <c r="CN2" s="20"/>
      <c r="CO2" t="s">
        <v>159</v>
      </c>
    </row>
    <row r="3" spans="1:93" ht="30" customHeight="1" x14ac:dyDescent="0.25">
      <c r="A3" s="9">
        <v>7</v>
      </c>
      <c r="B3" s="9">
        <v>115</v>
      </c>
      <c r="C3" s="10" t="s">
        <v>160</v>
      </c>
      <c r="D3" s="12" t="s">
        <v>161</v>
      </c>
      <c r="E3" s="11" t="s">
        <v>149</v>
      </c>
      <c r="F3" s="11" t="s">
        <v>150</v>
      </c>
      <c r="G3" s="12" t="s">
        <v>151</v>
      </c>
      <c r="H3" s="12" t="s">
        <v>152</v>
      </c>
      <c r="I3" s="11" t="s">
        <v>153</v>
      </c>
      <c r="J3" s="37">
        <v>1662</v>
      </c>
      <c r="K3" s="35">
        <f>L3/J3</f>
        <v>120.33694344163658</v>
      </c>
      <c r="L3" s="14">
        <v>200000</v>
      </c>
      <c r="M3" s="15">
        <f>L3-R3-S3</f>
        <v>200000</v>
      </c>
      <c r="N3" s="15">
        <v>1062018</v>
      </c>
      <c r="O3" s="15">
        <f>IF(N3&gt;M3,M3,N3)</f>
        <v>200000</v>
      </c>
      <c r="P3" s="35">
        <f>O3/J3</f>
        <v>120.33694344163658</v>
      </c>
      <c r="Q3" s="14">
        <f>Q2+O3</f>
        <v>290000</v>
      </c>
      <c r="R3" s="16">
        <v>0</v>
      </c>
      <c r="S3" s="15">
        <v>0</v>
      </c>
      <c r="T3" s="14"/>
      <c r="U3" s="12"/>
      <c r="V3" s="12"/>
      <c r="W3" s="12" t="s">
        <v>154</v>
      </c>
      <c r="X3" s="12" t="s">
        <v>100</v>
      </c>
      <c r="Y3" s="12" t="s">
        <v>100</v>
      </c>
      <c r="Z3" s="12" t="s">
        <v>100</v>
      </c>
      <c r="AA3" s="12" t="s">
        <v>100</v>
      </c>
      <c r="AB3" s="17">
        <v>44136</v>
      </c>
      <c r="AC3" s="12" t="s">
        <v>100</v>
      </c>
      <c r="AD3" s="12" t="s">
        <v>100</v>
      </c>
      <c r="AE3" s="12" t="s">
        <v>100</v>
      </c>
      <c r="AF3" s="12" t="s">
        <v>100</v>
      </c>
      <c r="AG3" s="12" t="s">
        <v>100</v>
      </c>
      <c r="AH3" s="12" t="s">
        <v>100</v>
      </c>
      <c r="AI3" s="12" t="s">
        <v>100</v>
      </c>
      <c r="AJ3" s="12">
        <v>0</v>
      </c>
      <c r="AK3" s="12" t="s">
        <v>155</v>
      </c>
      <c r="AL3" s="12" t="s">
        <v>100</v>
      </c>
      <c r="AM3" s="12" t="b">
        <v>0</v>
      </c>
      <c r="AN3" s="12" t="s">
        <v>102</v>
      </c>
      <c r="AO3" s="12" t="b">
        <v>0</v>
      </c>
      <c r="AP3" s="13">
        <v>0</v>
      </c>
      <c r="AQ3" s="14">
        <v>0</v>
      </c>
      <c r="AR3" s="12" t="s">
        <v>100</v>
      </c>
      <c r="AS3" s="12" t="s">
        <v>100</v>
      </c>
      <c r="AT3" s="17">
        <v>44256</v>
      </c>
      <c r="AU3" s="17">
        <v>43831</v>
      </c>
      <c r="AV3" s="12">
        <v>25000</v>
      </c>
      <c r="AW3" s="17">
        <v>43952</v>
      </c>
      <c r="AX3" s="12" t="b">
        <v>0</v>
      </c>
      <c r="AY3" s="12" t="s">
        <v>100</v>
      </c>
      <c r="AZ3" s="12" t="s">
        <v>100</v>
      </c>
      <c r="BA3" s="19" t="s">
        <v>100</v>
      </c>
      <c r="BB3" s="19">
        <v>120</v>
      </c>
      <c r="BC3" s="12" t="s">
        <v>100</v>
      </c>
      <c r="BD3" s="12" t="b">
        <v>0</v>
      </c>
      <c r="BE3" s="12" t="s">
        <v>100</v>
      </c>
      <c r="BF3" s="12" t="s">
        <v>100</v>
      </c>
      <c r="BG3" s="12" t="s">
        <v>100</v>
      </c>
      <c r="BH3" s="12" t="s">
        <v>100</v>
      </c>
      <c r="BI3" s="12">
        <v>175000</v>
      </c>
      <c r="BJ3" s="12" t="b">
        <v>0</v>
      </c>
      <c r="BK3" s="12" t="s">
        <v>100</v>
      </c>
      <c r="BL3" s="12" t="s">
        <v>100</v>
      </c>
      <c r="BM3" s="12" t="s">
        <v>100</v>
      </c>
      <c r="BN3" s="12" t="s">
        <v>100</v>
      </c>
      <c r="BO3" s="12" t="s">
        <v>100</v>
      </c>
      <c r="BP3" s="12" t="s">
        <v>100</v>
      </c>
      <c r="BQ3" s="12" t="s">
        <v>100</v>
      </c>
      <c r="BR3" s="12" t="s">
        <v>156</v>
      </c>
      <c r="BS3" s="12" t="s">
        <v>100</v>
      </c>
      <c r="BT3" s="12" t="s">
        <v>100</v>
      </c>
      <c r="BU3" s="12">
        <v>10385</v>
      </c>
      <c r="BV3" s="12" t="s">
        <v>162</v>
      </c>
      <c r="BW3" s="12" t="s">
        <v>100</v>
      </c>
      <c r="BX3" s="12" t="s">
        <v>100</v>
      </c>
      <c r="BY3" s="12" t="b">
        <v>0</v>
      </c>
      <c r="BZ3" s="12" t="s">
        <v>100</v>
      </c>
      <c r="CA3" s="12">
        <v>0</v>
      </c>
      <c r="CB3" s="12">
        <v>0</v>
      </c>
      <c r="CC3" s="12" t="s">
        <v>158</v>
      </c>
      <c r="CD3" s="12" t="s">
        <v>100</v>
      </c>
      <c r="CE3" s="12" t="s">
        <v>100</v>
      </c>
      <c r="CF3" s="12" t="s">
        <v>100</v>
      </c>
      <c r="CG3" s="12" t="s">
        <v>100</v>
      </c>
      <c r="CH3" s="12" t="s">
        <v>100</v>
      </c>
      <c r="CI3" s="12" t="s">
        <v>100</v>
      </c>
      <c r="CJ3" s="12">
        <v>1</v>
      </c>
      <c r="CK3" s="20"/>
      <c r="CL3" s="16"/>
      <c r="CM3" s="20"/>
      <c r="CN3" s="20"/>
      <c r="CO3" t="s">
        <v>163</v>
      </c>
    </row>
    <row r="4" spans="1:93" ht="30" customHeight="1" x14ac:dyDescent="0.25">
      <c r="A4" s="9">
        <v>8</v>
      </c>
      <c r="B4" s="9">
        <v>116</v>
      </c>
      <c r="C4" s="10" t="s">
        <v>164</v>
      </c>
      <c r="D4" s="12" t="s">
        <v>165</v>
      </c>
      <c r="E4" s="11" t="s">
        <v>149</v>
      </c>
      <c r="F4" s="11" t="s">
        <v>150</v>
      </c>
      <c r="G4" s="12" t="s">
        <v>151</v>
      </c>
      <c r="H4" s="12" t="s">
        <v>152</v>
      </c>
      <c r="I4" s="11" t="s">
        <v>98</v>
      </c>
      <c r="J4" s="37">
        <v>2042</v>
      </c>
      <c r="K4" s="35">
        <f>L4/J4</f>
        <v>122.42899118511264</v>
      </c>
      <c r="L4" s="14">
        <v>250000</v>
      </c>
      <c r="M4" s="15">
        <f>L4-R4-S4</f>
        <v>250000</v>
      </c>
      <c r="N4" s="15">
        <v>1304838</v>
      </c>
      <c r="O4" s="15">
        <f>IF(N4&gt;M4,M4,N4)</f>
        <v>250000</v>
      </c>
      <c r="P4" s="35">
        <f>O4/J4</f>
        <v>122.42899118511264</v>
      </c>
      <c r="Q4" s="14">
        <f>Q3+O4</f>
        <v>540000</v>
      </c>
      <c r="R4" s="16">
        <v>0</v>
      </c>
      <c r="S4" s="15">
        <v>0</v>
      </c>
      <c r="T4" s="14"/>
      <c r="U4" s="12"/>
      <c r="V4" s="12"/>
      <c r="W4" s="12" t="s">
        <v>154</v>
      </c>
      <c r="X4" s="12" t="s">
        <v>100</v>
      </c>
      <c r="Y4" s="12" t="s">
        <v>100</v>
      </c>
      <c r="Z4" s="12" t="s">
        <v>100</v>
      </c>
      <c r="AA4" s="12" t="s">
        <v>100</v>
      </c>
      <c r="AB4" s="17">
        <v>44136</v>
      </c>
      <c r="AC4" s="12" t="s">
        <v>100</v>
      </c>
      <c r="AD4" s="12" t="s">
        <v>100</v>
      </c>
      <c r="AE4" s="12" t="s">
        <v>100</v>
      </c>
      <c r="AF4" s="12" t="s">
        <v>100</v>
      </c>
      <c r="AG4" s="12" t="s">
        <v>100</v>
      </c>
      <c r="AH4" s="12" t="s">
        <v>100</v>
      </c>
      <c r="AI4" s="12" t="s">
        <v>100</v>
      </c>
      <c r="AJ4" s="12">
        <v>0</v>
      </c>
      <c r="AK4" s="12" t="s">
        <v>155</v>
      </c>
      <c r="AL4" s="12" t="s">
        <v>100</v>
      </c>
      <c r="AM4" s="12" t="b">
        <v>0</v>
      </c>
      <c r="AN4" s="12" t="s">
        <v>102</v>
      </c>
      <c r="AO4" s="12" t="b">
        <v>0</v>
      </c>
      <c r="AP4" s="13">
        <v>0</v>
      </c>
      <c r="AQ4" s="14">
        <v>0</v>
      </c>
      <c r="AR4" s="12" t="s">
        <v>100</v>
      </c>
      <c r="AS4" s="12" t="s">
        <v>100</v>
      </c>
      <c r="AT4" s="17">
        <v>44256</v>
      </c>
      <c r="AU4" s="17">
        <v>43831</v>
      </c>
      <c r="AV4" s="12">
        <v>25000</v>
      </c>
      <c r="AW4" s="17">
        <v>43952</v>
      </c>
      <c r="AX4" s="12" t="b">
        <v>0</v>
      </c>
      <c r="AY4" s="12" t="s">
        <v>100</v>
      </c>
      <c r="AZ4" s="12" t="s">
        <v>100</v>
      </c>
      <c r="BA4" s="19" t="s">
        <v>100</v>
      </c>
      <c r="BB4" s="19">
        <v>122</v>
      </c>
      <c r="BC4" s="12" t="s">
        <v>100</v>
      </c>
      <c r="BD4" s="12" t="b">
        <v>0</v>
      </c>
      <c r="BE4" s="12" t="s">
        <v>100</v>
      </c>
      <c r="BF4" s="12" t="s">
        <v>100</v>
      </c>
      <c r="BG4" s="12" t="s">
        <v>100</v>
      </c>
      <c r="BH4" s="12" t="s">
        <v>100</v>
      </c>
      <c r="BI4" s="12">
        <v>225000</v>
      </c>
      <c r="BJ4" s="12" t="b">
        <v>0</v>
      </c>
      <c r="BK4" s="12" t="s">
        <v>100</v>
      </c>
      <c r="BL4" s="12" t="s">
        <v>100</v>
      </c>
      <c r="BM4" s="12" t="s">
        <v>100</v>
      </c>
      <c r="BN4" s="12" t="s">
        <v>100</v>
      </c>
      <c r="BO4" s="12" t="s">
        <v>100</v>
      </c>
      <c r="BP4" s="12" t="s">
        <v>100</v>
      </c>
      <c r="BQ4" s="12" t="s">
        <v>100</v>
      </c>
      <c r="BR4" s="12" t="s">
        <v>156</v>
      </c>
      <c r="BS4" s="12" t="s">
        <v>100</v>
      </c>
      <c r="BT4" s="12" t="s">
        <v>100</v>
      </c>
      <c r="BU4" s="12">
        <v>12760</v>
      </c>
      <c r="BV4" s="12" t="s">
        <v>166</v>
      </c>
      <c r="BW4" s="12" t="s">
        <v>100</v>
      </c>
      <c r="BX4" s="12" t="s">
        <v>100</v>
      </c>
      <c r="BY4" s="12" t="b">
        <v>0</v>
      </c>
      <c r="BZ4" s="12" t="s">
        <v>100</v>
      </c>
      <c r="CA4" s="12">
        <v>0</v>
      </c>
      <c r="CB4" s="12">
        <v>0</v>
      </c>
      <c r="CC4" s="12" t="s">
        <v>158</v>
      </c>
      <c r="CD4" s="12" t="s">
        <v>100</v>
      </c>
      <c r="CE4" s="12" t="s">
        <v>100</v>
      </c>
      <c r="CF4" s="12" t="s">
        <v>100</v>
      </c>
      <c r="CG4" s="12" t="s">
        <v>100</v>
      </c>
      <c r="CH4" s="12" t="s">
        <v>100</v>
      </c>
      <c r="CI4" s="12" t="s">
        <v>100</v>
      </c>
      <c r="CJ4" s="12">
        <v>1</v>
      </c>
      <c r="CK4" s="20"/>
      <c r="CL4" s="16"/>
      <c r="CM4" s="20"/>
      <c r="CN4" s="20"/>
      <c r="CO4" s="21" t="s">
        <v>167</v>
      </c>
    </row>
    <row r="5" spans="1:93" ht="30" customHeight="1" x14ac:dyDescent="0.25">
      <c r="A5" s="9">
        <v>18</v>
      </c>
      <c r="B5" s="9">
        <v>126</v>
      </c>
      <c r="C5" s="10" t="s">
        <v>219</v>
      </c>
      <c r="D5" s="12" t="s">
        <v>220</v>
      </c>
      <c r="E5" s="11" t="s">
        <v>149</v>
      </c>
      <c r="F5" s="11" t="s">
        <v>150</v>
      </c>
      <c r="G5" s="12" t="s">
        <v>151</v>
      </c>
      <c r="H5" s="12" t="s">
        <v>152</v>
      </c>
      <c r="I5" s="11" t="s">
        <v>98</v>
      </c>
      <c r="J5" s="37">
        <v>4108</v>
      </c>
      <c r="K5" s="35">
        <f>L5/J5</f>
        <v>125.365141187926</v>
      </c>
      <c r="L5" s="14">
        <v>515000</v>
      </c>
      <c r="M5" s="15">
        <f>L5-R5-S5</f>
        <v>515000</v>
      </c>
      <c r="N5" s="15">
        <v>2625012</v>
      </c>
      <c r="O5" s="15">
        <f>IF(N5&gt;M5,M5,N5)</f>
        <v>515000</v>
      </c>
      <c r="P5" s="35">
        <f>O5/J5</f>
        <v>125.365141187926</v>
      </c>
      <c r="Q5" s="14">
        <f>Q4+O5</f>
        <v>1055000</v>
      </c>
      <c r="R5" s="16">
        <v>0</v>
      </c>
      <c r="S5" s="15">
        <v>0</v>
      </c>
      <c r="T5" s="14"/>
      <c r="U5" s="12"/>
      <c r="V5" s="12"/>
      <c r="W5" s="12" t="s">
        <v>154</v>
      </c>
      <c r="X5" s="12" t="s">
        <v>100</v>
      </c>
      <c r="Y5" s="12" t="s">
        <v>100</v>
      </c>
      <c r="Z5" s="12" t="s">
        <v>100</v>
      </c>
      <c r="AA5" s="12" t="s">
        <v>100</v>
      </c>
      <c r="AB5" s="17">
        <v>44136</v>
      </c>
      <c r="AC5" s="12" t="s">
        <v>100</v>
      </c>
      <c r="AD5" s="12" t="s">
        <v>100</v>
      </c>
      <c r="AE5" s="12" t="s">
        <v>100</v>
      </c>
      <c r="AF5" s="12" t="s">
        <v>100</v>
      </c>
      <c r="AG5" s="12" t="s">
        <v>100</v>
      </c>
      <c r="AH5" s="12" t="s">
        <v>100</v>
      </c>
      <c r="AI5" s="12" t="s">
        <v>100</v>
      </c>
      <c r="AJ5" s="12">
        <v>0</v>
      </c>
      <c r="AK5" s="12" t="s">
        <v>155</v>
      </c>
      <c r="AL5" s="12" t="s">
        <v>100</v>
      </c>
      <c r="AM5" s="12" t="b">
        <v>0</v>
      </c>
      <c r="AN5" s="12" t="s">
        <v>102</v>
      </c>
      <c r="AO5" s="12" t="b">
        <v>0</v>
      </c>
      <c r="AP5" s="13">
        <v>0</v>
      </c>
      <c r="AQ5" s="14">
        <v>0</v>
      </c>
      <c r="AR5" s="12" t="s">
        <v>100</v>
      </c>
      <c r="AS5" s="12" t="s">
        <v>100</v>
      </c>
      <c r="AT5" s="17">
        <v>44256</v>
      </c>
      <c r="AU5" s="17">
        <v>43831</v>
      </c>
      <c r="AV5" s="12">
        <v>40000</v>
      </c>
      <c r="AW5" s="17">
        <v>43952</v>
      </c>
      <c r="AX5" s="12" t="b">
        <v>0</v>
      </c>
      <c r="AY5" s="12" t="s">
        <v>100</v>
      </c>
      <c r="AZ5" s="12" t="s">
        <v>100</v>
      </c>
      <c r="BA5" s="19" t="s">
        <v>100</v>
      </c>
      <c r="BB5" s="19">
        <v>125</v>
      </c>
      <c r="BC5" s="12" t="s">
        <v>100</v>
      </c>
      <c r="BD5" s="12" t="b">
        <v>0</v>
      </c>
      <c r="BE5" s="12" t="s">
        <v>100</v>
      </c>
      <c r="BF5" s="12" t="s">
        <v>100</v>
      </c>
      <c r="BG5" s="12" t="s">
        <v>100</v>
      </c>
      <c r="BH5" s="12" t="s">
        <v>100</v>
      </c>
      <c r="BI5" s="12">
        <v>475000</v>
      </c>
      <c r="BJ5" s="12" t="b">
        <v>0</v>
      </c>
      <c r="BK5" s="12" t="s">
        <v>100</v>
      </c>
      <c r="BL5" s="12" t="s">
        <v>100</v>
      </c>
      <c r="BM5" s="12" t="s">
        <v>100</v>
      </c>
      <c r="BN5" s="12" t="s">
        <v>100</v>
      </c>
      <c r="BO5" s="12" t="s">
        <v>100</v>
      </c>
      <c r="BP5" s="12" t="s">
        <v>100</v>
      </c>
      <c r="BQ5" s="12" t="s">
        <v>100</v>
      </c>
      <c r="BR5" s="12" t="s">
        <v>156</v>
      </c>
      <c r="BS5" s="12" t="s">
        <v>100</v>
      </c>
      <c r="BT5" s="12" t="s">
        <v>100</v>
      </c>
      <c r="BU5" s="12">
        <v>25677</v>
      </c>
      <c r="BV5" s="12" t="s">
        <v>221</v>
      </c>
      <c r="BW5" s="12" t="s">
        <v>100</v>
      </c>
      <c r="BX5" s="12" t="s">
        <v>100</v>
      </c>
      <c r="BY5" s="12" t="b">
        <v>0</v>
      </c>
      <c r="BZ5" s="12" t="s">
        <v>100</v>
      </c>
      <c r="CA5" s="12">
        <v>0</v>
      </c>
      <c r="CB5" s="12">
        <v>0</v>
      </c>
      <c r="CC5" s="12" t="s">
        <v>158</v>
      </c>
      <c r="CD5" s="12" t="s">
        <v>100</v>
      </c>
      <c r="CE5" s="12" t="s">
        <v>100</v>
      </c>
      <c r="CF5" s="12" t="s">
        <v>100</v>
      </c>
      <c r="CG5" s="12" t="s">
        <v>100</v>
      </c>
      <c r="CH5" s="12" t="s">
        <v>100</v>
      </c>
      <c r="CI5" s="12" t="s">
        <v>100</v>
      </c>
      <c r="CJ5" s="12">
        <v>1</v>
      </c>
      <c r="CK5" s="20"/>
      <c r="CL5" s="16"/>
      <c r="CM5" s="20"/>
      <c r="CN5" s="20"/>
      <c r="CO5" s="50" t="s">
        <v>222</v>
      </c>
    </row>
    <row r="6" spans="1:93" ht="30" customHeight="1" x14ac:dyDescent="0.25">
      <c r="A6" s="9">
        <v>28</v>
      </c>
      <c r="B6" s="9">
        <v>137</v>
      </c>
      <c r="C6" s="10" t="s">
        <v>284</v>
      </c>
      <c r="D6" s="12" t="s">
        <v>285</v>
      </c>
      <c r="E6" s="11" t="s">
        <v>149</v>
      </c>
      <c r="F6" s="11" t="s">
        <v>150</v>
      </c>
      <c r="G6" s="12" t="s">
        <v>151</v>
      </c>
      <c r="H6" s="12" t="s">
        <v>152</v>
      </c>
      <c r="I6" s="11" t="s">
        <v>98</v>
      </c>
      <c r="J6" s="37">
        <v>194</v>
      </c>
      <c r="K6" s="35">
        <f>L6/J6</f>
        <v>283.50515463917526</v>
      </c>
      <c r="L6" s="14">
        <v>55000</v>
      </c>
      <c r="M6" s="15">
        <f>L6-R6-S6</f>
        <v>55000</v>
      </c>
      <c r="N6" s="15">
        <v>123966</v>
      </c>
      <c r="O6" s="15">
        <f>IF(N6&gt;M6,M6,N6)</f>
        <v>55000</v>
      </c>
      <c r="P6" s="35">
        <f>O6/J6</f>
        <v>283.50515463917526</v>
      </c>
      <c r="Q6" s="14">
        <f>Q5+O6</f>
        <v>1110000</v>
      </c>
      <c r="R6" s="16">
        <v>0</v>
      </c>
      <c r="S6" s="15">
        <v>0</v>
      </c>
      <c r="T6" s="14"/>
      <c r="U6" s="12"/>
      <c r="V6" s="12"/>
      <c r="W6" s="12" t="s">
        <v>154</v>
      </c>
      <c r="X6" s="12" t="s">
        <v>100</v>
      </c>
      <c r="Y6" s="12" t="s">
        <v>100</v>
      </c>
      <c r="Z6" s="12" t="s">
        <v>100</v>
      </c>
      <c r="AA6" s="12" t="s">
        <v>100</v>
      </c>
      <c r="AB6" s="17">
        <v>44136</v>
      </c>
      <c r="AC6" s="12" t="s">
        <v>100</v>
      </c>
      <c r="AD6" s="12" t="s">
        <v>100</v>
      </c>
      <c r="AE6" s="12" t="s">
        <v>100</v>
      </c>
      <c r="AF6" s="12" t="s">
        <v>100</v>
      </c>
      <c r="AG6" s="12" t="s">
        <v>100</v>
      </c>
      <c r="AH6" s="12" t="s">
        <v>100</v>
      </c>
      <c r="AI6" s="12" t="s">
        <v>100</v>
      </c>
      <c r="AJ6" s="12">
        <v>0</v>
      </c>
      <c r="AK6" s="12" t="s">
        <v>155</v>
      </c>
      <c r="AL6" s="12" t="s">
        <v>100</v>
      </c>
      <c r="AM6" s="12" t="b">
        <v>0</v>
      </c>
      <c r="AN6" s="12" t="s">
        <v>102</v>
      </c>
      <c r="AO6" s="12" t="b">
        <v>0</v>
      </c>
      <c r="AP6" s="13">
        <v>0</v>
      </c>
      <c r="AQ6" s="14">
        <v>0</v>
      </c>
      <c r="AR6" s="12" t="s">
        <v>100</v>
      </c>
      <c r="AS6" s="12" t="s">
        <v>100</v>
      </c>
      <c r="AT6" s="17">
        <v>44256</v>
      </c>
      <c r="AU6" s="17">
        <v>43831</v>
      </c>
      <c r="AV6" s="12">
        <v>25000</v>
      </c>
      <c r="AW6" s="17">
        <v>43952</v>
      </c>
      <c r="AX6" s="12" t="b">
        <v>0</v>
      </c>
      <c r="AY6" s="12" t="s">
        <v>100</v>
      </c>
      <c r="AZ6" s="12" t="s">
        <v>100</v>
      </c>
      <c r="BA6" s="19" t="s">
        <v>100</v>
      </c>
      <c r="BB6" s="19">
        <v>284</v>
      </c>
      <c r="BC6" s="12" t="s">
        <v>100</v>
      </c>
      <c r="BD6" s="12" t="b">
        <v>0</v>
      </c>
      <c r="BE6" s="12" t="s">
        <v>100</v>
      </c>
      <c r="BF6" s="12" t="s">
        <v>100</v>
      </c>
      <c r="BG6" s="12" t="s">
        <v>100</v>
      </c>
      <c r="BH6" s="12" t="s">
        <v>100</v>
      </c>
      <c r="BI6" s="12">
        <v>30000</v>
      </c>
      <c r="BJ6" s="12" t="b">
        <v>0</v>
      </c>
      <c r="BK6" s="12" t="s">
        <v>100</v>
      </c>
      <c r="BL6" s="12" t="s">
        <v>100</v>
      </c>
      <c r="BM6" s="12" t="s">
        <v>100</v>
      </c>
      <c r="BN6" s="12" t="s">
        <v>100</v>
      </c>
      <c r="BO6" s="12" t="s">
        <v>100</v>
      </c>
      <c r="BP6" s="12" t="s">
        <v>100</v>
      </c>
      <c r="BQ6" s="12" t="s">
        <v>100</v>
      </c>
      <c r="BR6" s="12" t="s">
        <v>156</v>
      </c>
      <c r="BS6" s="12" t="s">
        <v>100</v>
      </c>
      <c r="BT6" s="12" t="s">
        <v>100</v>
      </c>
      <c r="BU6" s="12">
        <v>1213</v>
      </c>
      <c r="BV6" s="12" t="s">
        <v>286</v>
      </c>
      <c r="BW6" s="12" t="s">
        <v>100</v>
      </c>
      <c r="BX6" s="12" t="s">
        <v>100</v>
      </c>
      <c r="BY6" s="12" t="b">
        <v>0</v>
      </c>
      <c r="BZ6" s="12" t="s">
        <v>100</v>
      </c>
      <c r="CA6" s="12">
        <v>0</v>
      </c>
      <c r="CB6" s="12">
        <v>0</v>
      </c>
      <c r="CC6" s="12" t="s">
        <v>158</v>
      </c>
      <c r="CD6" s="12" t="s">
        <v>100</v>
      </c>
      <c r="CE6" s="12" t="s">
        <v>100</v>
      </c>
      <c r="CF6" s="12" t="s">
        <v>100</v>
      </c>
      <c r="CG6" s="12" t="s">
        <v>100</v>
      </c>
      <c r="CH6" s="12" t="s">
        <v>100</v>
      </c>
      <c r="CI6" s="12" t="s">
        <v>100</v>
      </c>
      <c r="CJ6" s="12">
        <v>1</v>
      </c>
      <c r="CK6" s="20"/>
      <c r="CL6" s="16"/>
      <c r="CM6" s="20"/>
      <c r="CN6" s="20"/>
      <c r="CO6" s="21" t="s">
        <v>287</v>
      </c>
    </row>
    <row r="7" spans="1:93" s="8" customFormat="1" ht="30" customHeight="1" x14ac:dyDescent="0.25">
      <c r="A7" s="80"/>
      <c r="B7" s="80"/>
      <c r="C7" s="81" t="s">
        <v>446</v>
      </c>
      <c r="D7" s="80"/>
      <c r="E7" s="80"/>
      <c r="F7" s="80"/>
      <c r="G7" s="80"/>
      <c r="H7" s="80"/>
      <c r="I7" s="80"/>
      <c r="J7" s="82"/>
      <c r="K7" s="83"/>
      <c r="L7" s="83"/>
      <c r="M7" s="84"/>
      <c r="N7" s="84"/>
      <c r="O7" s="85">
        <f>SUM(O2:O6)</f>
        <v>1110000</v>
      </c>
      <c r="P7" s="83"/>
      <c r="Q7" s="86"/>
      <c r="R7" s="87"/>
      <c r="S7" s="84"/>
      <c r="T7" s="83"/>
      <c r="U7" s="80"/>
      <c r="V7" s="80"/>
      <c r="W7" s="80"/>
      <c r="X7" s="80"/>
      <c r="Y7" s="80"/>
      <c r="Z7" s="80"/>
      <c r="AA7" s="80"/>
      <c r="AB7" s="88"/>
      <c r="AC7" s="80"/>
      <c r="AD7" s="80"/>
      <c r="AE7" s="80"/>
      <c r="AF7" s="80"/>
      <c r="AG7" s="80"/>
      <c r="AH7" s="80"/>
      <c r="AI7" s="80"/>
      <c r="AJ7" s="80"/>
      <c r="AK7" s="80"/>
      <c r="AL7" s="80"/>
      <c r="AM7" s="80"/>
      <c r="AN7" s="80"/>
      <c r="AO7" s="80"/>
      <c r="AP7" s="82"/>
      <c r="AQ7" s="83"/>
      <c r="AR7" s="80"/>
      <c r="AS7" s="80"/>
      <c r="AT7" s="88"/>
      <c r="AU7" s="88"/>
      <c r="AV7" s="80"/>
      <c r="AW7" s="88"/>
      <c r="AX7" s="80"/>
      <c r="AY7" s="80"/>
      <c r="AZ7" s="80"/>
      <c r="BA7" s="89"/>
      <c r="BB7" s="89"/>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7"/>
      <c r="CM7" s="80"/>
      <c r="CN7" s="80"/>
      <c r="CO7" s="47"/>
    </row>
    <row r="8" spans="1:93" s="8" customFormat="1" x14ac:dyDescent="0.25">
      <c r="B8" s="73"/>
      <c r="C8" s="73"/>
      <c r="D8" s="73"/>
      <c r="E8" s="73"/>
      <c r="F8" s="73"/>
      <c r="G8" s="73"/>
      <c r="H8" s="73"/>
      <c r="I8" s="73"/>
      <c r="J8" s="74"/>
      <c r="K8" s="75"/>
      <c r="L8" s="75"/>
      <c r="M8" s="76"/>
      <c r="N8" s="76"/>
      <c r="O8" s="76"/>
      <c r="P8" s="75"/>
      <c r="Q8" s="75"/>
      <c r="R8" s="77"/>
      <c r="S8" s="76"/>
      <c r="T8" s="75"/>
      <c r="U8" s="73"/>
      <c r="V8" s="73"/>
      <c r="W8" s="73"/>
      <c r="X8" s="73"/>
      <c r="Y8" s="73"/>
      <c r="Z8" s="73"/>
      <c r="AA8" s="73"/>
      <c r="AB8" s="78"/>
      <c r="AC8" s="73"/>
      <c r="AD8" s="73"/>
      <c r="AE8" s="73"/>
      <c r="AF8" s="73"/>
      <c r="AG8" s="73"/>
      <c r="AH8" s="73"/>
      <c r="AI8" s="73"/>
      <c r="AJ8" s="73"/>
      <c r="AK8" s="73"/>
      <c r="AL8" s="73"/>
      <c r="AM8" s="73"/>
      <c r="AN8" s="73"/>
      <c r="AO8" s="73"/>
      <c r="AP8" s="74"/>
      <c r="AQ8" s="75"/>
      <c r="AR8" s="73"/>
      <c r="AS8" s="73"/>
      <c r="AT8" s="78"/>
      <c r="AU8" s="78"/>
      <c r="AV8" s="73"/>
      <c r="AW8" s="78"/>
      <c r="AX8" s="73"/>
      <c r="AY8" s="73"/>
      <c r="AZ8" s="73"/>
      <c r="BA8" s="79"/>
      <c r="BB8" s="79"/>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7"/>
      <c r="CM8" s="73"/>
      <c r="CN8" s="73"/>
      <c r="CO8" s="47"/>
    </row>
    <row r="9" spans="1:93" ht="30" customHeight="1" x14ac:dyDescent="0.25">
      <c r="A9" s="9">
        <v>5</v>
      </c>
      <c r="B9" s="9">
        <v>113</v>
      </c>
      <c r="C9" s="10" t="s">
        <v>134</v>
      </c>
      <c r="D9" s="12" t="s">
        <v>135</v>
      </c>
      <c r="E9" s="11" t="s">
        <v>136</v>
      </c>
      <c r="F9" s="11" t="s">
        <v>137</v>
      </c>
      <c r="G9" s="12" t="s">
        <v>138</v>
      </c>
      <c r="H9" s="12" t="s">
        <v>139</v>
      </c>
      <c r="I9" s="11" t="s">
        <v>140</v>
      </c>
      <c r="J9" s="37">
        <v>29978</v>
      </c>
      <c r="K9" s="35">
        <f>L9/J9</f>
        <v>135.99773166989127</v>
      </c>
      <c r="L9" s="14">
        <v>4076940</v>
      </c>
      <c r="M9" s="15">
        <f>L9-R9-S9</f>
        <v>4076940</v>
      </c>
      <c r="N9" s="15">
        <v>3057756</v>
      </c>
      <c r="O9" s="15">
        <f>IF(N9&gt;M9,M9,N9)</f>
        <v>3057756</v>
      </c>
      <c r="P9" s="35">
        <f>O9/J9</f>
        <v>102</v>
      </c>
      <c r="Q9" s="14">
        <f>O9</f>
        <v>3057756</v>
      </c>
      <c r="R9" s="16">
        <v>0</v>
      </c>
      <c r="S9" s="15">
        <v>0</v>
      </c>
      <c r="T9" s="14">
        <v>1019184</v>
      </c>
      <c r="U9" s="12" t="s">
        <v>141</v>
      </c>
      <c r="V9" s="12"/>
      <c r="W9" s="12" t="s">
        <v>142</v>
      </c>
      <c r="X9" s="12" t="s">
        <v>100</v>
      </c>
      <c r="Y9" s="12" t="s">
        <v>100</v>
      </c>
      <c r="Z9" s="12" t="s">
        <v>100</v>
      </c>
      <c r="AA9" s="12" t="s">
        <v>100</v>
      </c>
      <c r="AB9" s="17">
        <v>45352</v>
      </c>
      <c r="AC9" s="12" t="s">
        <v>100</v>
      </c>
      <c r="AD9" s="12" t="s">
        <v>100</v>
      </c>
      <c r="AE9" s="12" t="s">
        <v>100</v>
      </c>
      <c r="AF9" s="12" t="s">
        <v>100</v>
      </c>
      <c r="AG9" s="12" t="s">
        <v>100</v>
      </c>
      <c r="AH9" s="12" t="s">
        <v>100</v>
      </c>
      <c r="AI9" s="12" t="s">
        <v>100</v>
      </c>
      <c r="AJ9" s="12">
        <v>0</v>
      </c>
      <c r="AK9" s="12">
        <v>3217734407</v>
      </c>
      <c r="AL9" s="12" t="s">
        <v>100</v>
      </c>
      <c r="AM9" s="12" t="b">
        <v>0</v>
      </c>
      <c r="AN9" s="12" t="s">
        <v>143</v>
      </c>
      <c r="AO9" s="12" t="b">
        <v>1</v>
      </c>
      <c r="AP9" s="13">
        <v>3059</v>
      </c>
      <c r="AQ9" s="14">
        <f>M9/AP9</f>
        <v>1332.7688787185355</v>
      </c>
      <c r="AR9" s="12" t="s">
        <v>100</v>
      </c>
      <c r="AS9" s="12" t="s">
        <v>100</v>
      </c>
      <c r="AT9" s="17">
        <v>45657</v>
      </c>
      <c r="AU9" s="17">
        <v>44927</v>
      </c>
      <c r="AV9" s="12">
        <v>0</v>
      </c>
      <c r="AW9" s="17">
        <v>45078</v>
      </c>
      <c r="AX9" s="12" t="b">
        <v>0</v>
      </c>
      <c r="AY9" s="12" t="s">
        <v>100</v>
      </c>
      <c r="AZ9" s="12" t="s">
        <v>100</v>
      </c>
      <c r="BA9" s="19">
        <v>1333</v>
      </c>
      <c r="BB9" s="19">
        <v>136</v>
      </c>
      <c r="BC9" s="12" t="s">
        <v>100</v>
      </c>
      <c r="BD9" s="12" t="b">
        <v>0</v>
      </c>
      <c r="BE9" s="12" t="s">
        <v>100</v>
      </c>
      <c r="BF9" s="12">
        <v>4074440</v>
      </c>
      <c r="BG9" s="12" t="s">
        <v>100</v>
      </c>
      <c r="BH9" s="12" t="s">
        <v>100</v>
      </c>
      <c r="BI9" s="12" t="s">
        <v>100</v>
      </c>
      <c r="BJ9" s="12" t="b">
        <v>0</v>
      </c>
      <c r="BK9" s="12" t="s">
        <v>100</v>
      </c>
      <c r="BL9" s="12" t="s">
        <v>100</v>
      </c>
      <c r="BM9" s="12">
        <v>3090</v>
      </c>
      <c r="BN9" s="12">
        <v>30905</v>
      </c>
      <c r="BO9" s="12" t="s">
        <v>100</v>
      </c>
      <c r="BP9" s="12">
        <v>99</v>
      </c>
      <c r="BQ9" s="12">
        <v>97</v>
      </c>
      <c r="BR9" s="12" t="s">
        <v>144</v>
      </c>
      <c r="BS9" s="12" t="s">
        <v>100</v>
      </c>
      <c r="BT9" s="12" t="s">
        <v>100</v>
      </c>
      <c r="BU9" s="12" t="s">
        <v>100</v>
      </c>
      <c r="BV9" s="12" t="s">
        <v>145</v>
      </c>
      <c r="BW9" s="12" t="s">
        <v>100</v>
      </c>
      <c r="BX9" s="12">
        <v>140180980</v>
      </c>
      <c r="BY9" s="12" t="b">
        <v>0</v>
      </c>
      <c r="BZ9" s="12" t="s">
        <v>100</v>
      </c>
      <c r="CA9" s="12">
        <v>3057756</v>
      </c>
      <c r="CB9" s="12">
        <v>2500</v>
      </c>
      <c r="CC9" s="12" t="s">
        <v>146</v>
      </c>
      <c r="CD9" s="12" t="s">
        <v>100</v>
      </c>
      <c r="CE9" s="12">
        <v>203722</v>
      </c>
      <c r="CF9" s="12" t="s">
        <v>100</v>
      </c>
      <c r="CG9" s="12">
        <v>10</v>
      </c>
      <c r="CH9" s="12">
        <v>100</v>
      </c>
      <c r="CI9" s="12" t="s">
        <v>100</v>
      </c>
      <c r="CJ9" s="12">
        <v>1</v>
      </c>
      <c r="CK9" s="20"/>
      <c r="CL9" s="16"/>
      <c r="CM9" s="20"/>
      <c r="CN9" s="20"/>
      <c r="CO9"/>
    </row>
    <row r="10" spans="1:93" ht="30" customHeight="1" x14ac:dyDescent="0.25">
      <c r="A10" s="9">
        <v>35</v>
      </c>
      <c r="B10" s="9">
        <v>144</v>
      </c>
      <c r="C10" s="10" t="s">
        <v>316</v>
      </c>
      <c r="D10" s="12" t="s">
        <v>317</v>
      </c>
      <c r="E10" s="11" t="s">
        <v>136</v>
      </c>
      <c r="F10" s="11" t="s">
        <v>318</v>
      </c>
      <c r="G10" s="12" t="s">
        <v>138</v>
      </c>
      <c r="H10" s="12" t="s">
        <v>139</v>
      </c>
      <c r="I10" s="11" t="s">
        <v>140</v>
      </c>
      <c r="J10" s="37">
        <v>3885</v>
      </c>
      <c r="K10" s="35">
        <f>L10/J10</f>
        <v>1086.8725868725869</v>
      </c>
      <c r="L10" s="14">
        <v>4222500</v>
      </c>
      <c r="M10" s="15">
        <f>L10-R10-S10</f>
        <v>4222500</v>
      </c>
      <c r="N10" s="15">
        <v>1884225</v>
      </c>
      <c r="O10" s="15">
        <f>IF(N10&gt;M10,M10,N10)</f>
        <v>1884225</v>
      </c>
      <c r="P10" s="35">
        <f>O10/J10</f>
        <v>485</v>
      </c>
      <c r="Q10" s="14">
        <f>Q9+O10</f>
        <v>4941981</v>
      </c>
      <c r="R10" s="16">
        <v>0</v>
      </c>
      <c r="S10" s="15">
        <v>0</v>
      </c>
      <c r="T10" s="14">
        <v>2338275</v>
      </c>
      <c r="U10" s="12" t="s">
        <v>319</v>
      </c>
      <c r="V10" s="12"/>
      <c r="W10" s="12" t="s">
        <v>142</v>
      </c>
      <c r="X10" s="12" t="s">
        <v>100</v>
      </c>
      <c r="Y10" s="12" t="s">
        <v>100</v>
      </c>
      <c r="Z10" s="12" t="s">
        <v>100</v>
      </c>
      <c r="AA10" s="12" t="s">
        <v>100</v>
      </c>
      <c r="AB10" s="17">
        <v>45352</v>
      </c>
      <c r="AC10" s="12" t="s">
        <v>100</v>
      </c>
      <c r="AD10" s="12" t="s">
        <v>100</v>
      </c>
      <c r="AE10" s="12" t="s">
        <v>100</v>
      </c>
      <c r="AF10" s="12" t="s">
        <v>100</v>
      </c>
      <c r="AG10" s="12" t="s">
        <v>100</v>
      </c>
      <c r="AH10" s="12" t="s">
        <v>100</v>
      </c>
      <c r="AI10" s="12" t="s">
        <v>100</v>
      </c>
      <c r="AJ10" s="12">
        <v>0</v>
      </c>
      <c r="AK10" s="12">
        <v>3217734407</v>
      </c>
      <c r="AL10" s="12" t="s">
        <v>100</v>
      </c>
      <c r="AM10" s="12" t="b">
        <v>0</v>
      </c>
      <c r="AN10" s="12" t="s">
        <v>143</v>
      </c>
      <c r="AO10" s="12" t="b">
        <v>1</v>
      </c>
      <c r="AP10" s="13">
        <v>518</v>
      </c>
      <c r="AQ10" s="14">
        <f>M10/AP10</f>
        <v>8151.5444015444018</v>
      </c>
      <c r="AR10" s="12" t="s">
        <v>100</v>
      </c>
      <c r="AS10" s="12" t="s">
        <v>100</v>
      </c>
      <c r="AT10" s="17">
        <v>45657</v>
      </c>
      <c r="AU10" s="17">
        <v>44927</v>
      </c>
      <c r="AV10" s="12">
        <v>600000</v>
      </c>
      <c r="AW10" s="17">
        <v>45078</v>
      </c>
      <c r="AX10" s="12" t="b">
        <v>0</v>
      </c>
      <c r="AY10" s="12" t="s">
        <v>100</v>
      </c>
      <c r="AZ10" s="12" t="s">
        <v>100</v>
      </c>
      <c r="BA10" s="19">
        <v>8152</v>
      </c>
      <c r="BB10" s="19">
        <v>1087</v>
      </c>
      <c r="BC10" s="12" t="s">
        <v>100</v>
      </c>
      <c r="BD10" s="12" t="b">
        <v>0</v>
      </c>
      <c r="BE10" s="12">
        <v>37</v>
      </c>
      <c r="BF10" s="12" t="s">
        <v>100</v>
      </c>
      <c r="BG10" s="12" t="s">
        <v>100</v>
      </c>
      <c r="BH10" s="12" t="s">
        <v>100</v>
      </c>
      <c r="BI10" s="12" t="s">
        <v>100</v>
      </c>
      <c r="BJ10" s="12" t="b">
        <v>0</v>
      </c>
      <c r="BK10" s="12" t="s">
        <v>100</v>
      </c>
      <c r="BL10" s="12" t="s">
        <v>100</v>
      </c>
      <c r="BM10" s="12" t="s">
        <v>100</v>
      </c>
      <c r="BN10" s="12" t="s">
        <v>100</v>
      </c>
      <c r="BO10" s="12" t="s">
        <v>100</v>
      </c>
      <c r="BP10" s="12" t="s">
        <v>100</v>
      </c>
      <c r="BQ10" s="12" t="s">
        <v>100</v>
      </c>
      <c r="BR10" s="12" t="s">
        <v>144</v>
      </c>
      <c r="BS10" s="12" t="s">
        <v>100</v>
      </c>
      <c r="BT10" s="12" t="s">
        <v>100</v>
      </c>
      <c r="BU10" s="12" t="s">
        <v>100</v>
      </c>
      <c r="BV10" s="12" t="s">
        <v>320</v>
      </c>
      <c r="BW10" s="12" t="s">
        <v>100</v>
      </c>
      <c r="BX10" s="12" t="s">
        <v>100</v>
      </c>
      <c r="BY10" s="12" t="b">
        <v>0</v>
      </c>
      <c r="BZ10" s="12" t="s">
        <v>100</v>
      </c>
      <c r="CA10" s="12">
        <v>1884225</v>
      </c>
      <c r="CB10" s="12">
        <v>2500</v>
      </c>
      <c r="CC10" s="12" t="s">
        <v>146</v>
      </c>
      <c r="CD10" s="12">
        <v>3620000</v>
      </c>
      <c r="CE10" s="12" t="s">
        <v>100</v>
      </c>
      <c r="CF10" s="12" t="s">
        <v>100</v>
      </c>
      <c r="CG10" s="12" t="s">
        <v>100</v>
      </c>
      <c r="CH10" s="12" t="s">
        <v>100</v>
      </c>
      <c r="CI10" s="12" t="s">
        <v>100</v>
      </c>
      <c r="CJ10" s="12">
        <v>1</v>
      </c>
      <c r="CK10" s="20"/>
      <c r="CL10" s="16"/>
      <c r="CM10" s="20"/>
      <c r="CN10" s="20"/>
    </row>
    <row r="11" spans="1:93" ht="30" customHeight="1" x14ac:dyDescent="0.25">
      <c r="A11" s="90"/>
      <c r="B11" s="90"/>
      <c r="C11" s="81" t="s">
        <v>445</v>
      </c>
      <c r="D11" s="91"/>
      <c r="E11" s="92"/>
      <c r="F11" s="92"/>
      <c r="G11" s="91"/>
      <c r="H11" s="91"/>
      <c r="I11" s="92"/>
      <c r="J11" s="93"/>
      <c r="K11" s="94"/>
      <c r="L11" s="94"/>
      <c r="M11" s="95"/>
      <c r="N11" s="95"/>
      <c r="O11" s="96">
        <f>SUM(O9:O10)</f>
        <v>4941981</v>
      </c>
      <c r="P11" s="94"/>
      <c r="Q11" s="85"/>
      <c r="R11" s="97"/>
      <c r="S11" s="95"/>
      <c r="T11" s="94"/>
      <c r="U11" s="91"/>
      <c r="V11" s="91"/>
      <c r="W11" s="91"/>
      <c r="X11" s="91"/>
      <c r="Y11" s="91"/>
      <c r="Z11" s="91"/>
      <c r="AA11" s="91"/>
      <c r="AB11" s="98"/>
      <c r="AC11" s="91"/>
      <c r="AD11" s="91"/>
      <c r="AE11" s="91"/>
      <c r="AF11" s="91"/>
      <c r="AG11" s="91"/>
      <c r="AH11" s="91"/>
      <c r="AI11" s="91"/>
      <c r="AJ11" s="91"/>
      <c r="AK11" s="91"/>
      <c r="AL11" s="91"/>
      <c r="AM11" s="91"/>
      <c r="AN11" s="91"/>
      <c r="AO11" s="91"/>
      <c r="AP11" s="93"/>
      <c r="AQ11" s="94"/>
      <c r="AR11" s="91"/>
      <c r="AS11" s="91"/>
      <c r="AT11" s="98"/>
      <c r="AU11" s="98"/>
      <c r="AV11" s="91"/>
      <c r="AW11" s="98"/>
      <c r="AX11" s="91"/>
      <c r="AY11" s="91"/>
      <c r="AZ11" s="91"/>
      <c r="BA11" s="99"/>
      <c r="BB11" s="99"/>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100"/>
      <c r="CL11" s="97"/>
      <c r="CM11" s="100"/>
      <c r="CN11" s="100"/>
      <c r="CO11"/>
    </row>
    <row r="12" spans="1:93" x14ac:dyDescent="0.25">
      <c r="A12" s="25"/>
      <c r="B12" s="59"/>
      <c r="C12" s="60"/>
      <c r="D12" s="61"/>
      <c r="E12" s="62"/>
      <c r="F12" s="62"/>
      <c r="G12" s="61"/>
      <c r="H12" s="61"/>
      <c r="I12" s="62"/>
      <c r="J12" s="71"/>
      <c r="K12" s="72"/>
      <c r="L12" s="64"/>
      <c r="M12" s="65"/>
      <c r="N12" s="65"/>
      <c r="O12" s="65"/>
      <c r="P12" s="72"/>
      <c r="Q12" s="70"/>
      <c r="R12" s="66"/>
      <c r="S12" s="65"/>
      <c r="T12" s="64"/>
      <c r="U12" s="61"/>
      <c r="V12" s="61"/>
      <c r="W12" s="61"/>
      <c r="X12" s="61"/>
      <c r="Y12" s="61"/>
      <c r="Z12" s="61"/>
      <c r="AA12" s="61"/>
      <c r="AB12" s="67"/>
      <c r="AC12" s="61"/>
      <c r="AD12" s="61"/>
      <c r="AE12" s="61"/>
      <c r="AF12" s="61"/>
      <c r="AG12" s="61"/>
      <c r="AH12" s="61"/>
      <c r="AI12" s="61"/>
      <c r="AJ12" s="61"/>
      <c r="AK12" s="61"/>
      <c r="AL12" s="61"/>
      <c r="AM12" s="61"/>
      <c r="AN12" s="61"/>
      <c r="AO12" s="61"/>
      <c r="AP12" s="63"/>
      <c r="AQ12" s="64"/>
      <c r="AR12" s="61"/>
      <c r="AS12" s="61"/>
      <c r="AT12" s="67"/>
      <c r="AU12" s="67"/>
      <c r="AV12" s="61"/>
      <c r="AW12" s="67"/>
      <c r="AX12" s="61"/>
      <c r="AY12" s="61"/>
      <c r="AZ12" s="61"/>
      <c r="BA12" s="68"/>
      <c r="BB12" s="68"/>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9"/>
      <c r="CL12" s="66"/>
      <c r="CM12" s="69"/>
      <c r="CN12" s="69"/>
      <c r="CO12"/>
    </row>
    <row r="13" spans="1:93" ht="30" customHeight="1" x14ac:dyDescent="0.25">
      <c r="A13" s="9">
        <v>2</v>
      </c>
      <c r="B13" s="9">
        <v>111</v>
      </c>
      <c r="C13" s="10" t="s">
        <v>105</v>
      </c>
      <c r="D13" s="12" t="s">
        <v>106</v>
      </c>
      <c r="E13" s="11" t="s">
        <v>94</v>
      </c>
      <c r="F13" s="11" t="s">
        <v>107</v>
      </c>
      <c r="G13" s="12" t="s">
        <v>108</v>
      </c>
      <c r="H13" s="12" t="s">
        <v>109</v>
      </c>
      <c r="I13" s="11" t="s">
        <v>98</v>
      </c>
      <c r="J13" s="37">
        <v>574</v>
      </c>
      <c r="K13" s="35">
        <f>L13/J13</f>
        <v>87.108013937282223</v>
      </c>
      <c r="L13" s="14">
        <v>50000</v>
      </c>
      <c r="M13" s="15">
        <f>L13-R13-S13</f>
        <v>50000</v>
      </c>
      <c r="N13" s="15">
        <v>57360</v>
      </c>
      <c r="O13" s="15">
        <f>IF(N13&gt;M13,M13,N13)</f>
        <v>50000</v>
      </c>
      <c r="P13" s="35">
        <f>O13/J13</f>
        <v>87.108013937282223</v>
      </c>
      <c r="Q13" s="14">
        <f>O13</f>
        <v>50000</v>
      </c>
      <c r="R13" s="16">
        <v>0</v>
      </c>
      <c r="S13" s="15">
        <v>0</v>
      </c>
      <c r="T13" s="14"/>
      <c r="U13" s="12"/>
      <c r="V13" s="12"/>
      <c r="W13" s="12" t="s">
        <v>110</v>
      </c>
      <c r="X13" s="12" t="s">
        <v>100</v>
      </c>
      <c r="Y13" s="12" t="s">
        <v>100</v>
      </c>
      <c r="Z13" s="12" t="s">
        <v>100</v>
      </c>
      <c r="AA13" s="12" t="s">
        <v>100</v>
      </c>
      <c r="AB13" s="17">
        <v>43862</v>
      </c>
      <c r="AC13" s="12" t="s">
        <v>100</v>
      </c>
      <c r="AD13" s="12" t="s">
        <v>100</v>
      </c>
      <c r="AE13" s="12" t="s">
        <v>100</v>
      </c>
      <c r="AF13" s="12" t="s">
        <v>100</v>
      </c>
      <c r="AG13" s="12" t="s">
        <v>100</v>
      </c>
      <c r="AH13" s="12" t="s">
        <v>100</v>
      </c>
      <c r="AI13" s="12" t="s">
        <v>100</v>
      </c>
      <c r="AJ13" s="12">
        <v>0</v>
      </c>
      <c r="AK13" s="12" t="s">
        <v>111</v>
      </c>
      <c r="AL13" s="12" t="s">
        <v>100</v>
      </c>
      <c r="AM13" s="12" t="b">
        <v>1</v>
      </c>
      <c r="AN13" s="12" t="s">
        <v>102</v>
      </c>
      <c r="AO13" s="12" t="b">
        <v>1</v>
      </c>
      <c r="AP13" s="13">
        <v>0</v>
      </c>
      <c r="AQ13" s="14">
        <v>0</v>
      </c>
      <c r="AR13" s="12" t="s">
        <v>107</v>
      </c>
      <c r="AS13" s="12" t="s">
        <v>100</v>
      </c>
      <c r="AT13" s="17">
        <v>44105</v>
      </c>
      <c r="AU13" s="17" t="s">
        <v>100</v>
      </c>
      <c r="AV13" s="12">
        <v>0</v>
      </c>
      <c r="AW13" s="17" t="s">
        <v>100</v>
      </c>
      <c r="AX13" s="12" t="b">
        <v>1</v>
      </c>
      <c r="AY13" s="12" t="s">
        <v>100</v>
      </c>
      <c r="AZ13" s="12" t="s">
        <v>100</v>
      </c>
      <c r="BA13" s="19" t="s">
        <v>100</v>
      </c>
      <c r="BB13" s="19" t="s">
        <v>100</v>
      </c>
      <c r="BC13" s="12">
        <v>50000</v>
      </c>
      <c r="BD13" s="12" t="b">
        <v>1</v>
      </c>
      <c r="BE13" s="12" t="s">
        <v>100</v>
      </c>
      <c r="BF13" s="12" t="s">
        <v>100</v>
      </c>
      <c r="BG13" s="12" t="s">
        <v>100</v>
      </c>
      <c r="BH13" s="12" t="s">
        <v>112</v>
      </c>
      <c r="BI13" s="12" t="s">
        <v>100</v>
      </c>
      <c r="BJ13" s="12" t="b">
        <v>0</v>
      </c>
      <c r="BK13" s="12" t="s">
        <v>100</v>
      </c>
      <c r="BL13" s="12" t="s">
        <v>100</v>
      </c>
      <c r="BM13" s="12" t="s">
        <v>100</v>
      </c>
      <c r="BN13" s="12" t="s">
        <v>100</v>
      </c>
      <c r="BO13" s="12" t="s">
        <v>100</v>
      </c>
      <c r="BP13" s="12" t="s">
        <v>100</v>
      </c>
      <c r="BQ13" s="12" t="s">
        <v>100</v>
      </c>
      <c r="BR13" s="12" t="s">
        <v>113</v>
      </c>
      <c r="BS13" s="12" t="s">
        <v>100</v>
      </c>
      <c r="BT13" s="12" t="s">
        <v>100</v>
      </c>
      <c r="BU13" s="12" t="s">
        <v>100</v>
      </c>
      <c r="BV13" s="12" t="s">
        <v>114</v>
      </c>
      <c r="BW13" s="12" t="s">
        <v>100</v>
      </c>
      <c r="BX13" s="12" t="s">
        <v>100</v>
      </c>
      <c r="BY13" s="12" t="b">
        <v>0</v>
      </c>
      <c r="BZ13" s="12" t="s">
        <v>100</v>
      </c>
      <c r="CA13" s="12">
        <v>50000</v>
      </c>
      <c r="CB13" s="12">
        <v>0</v>
      </c>
      <c r="CC13" s="12" t="s">
        <v>115</v>
      </c>
      <c r="CD13" s="12" t="s">
        <v>100</v>
      </c>
      <c r="CE13" s="12" t="s">
        <v>100</v>
      </c>
      <c r="CF13" s="12" t="s">
        <v>116</v>
      </c>
      <c r="CG13" s="12" t="s">
        <v>100</v>
      </c>
      <c r="CH13" s="12" t="s">
        <v>100</v>
      </c>
      <c r="CI13" s="12" t="s">
        <v>117</v>
      </c>
      <c r="CJ13" s="12">
        <v>1</v>
      </c>
      <c r="CK13" s="20"/>
      <c r="CL13" s="16"/>
      <c r="CM13" s="20"/>
      <c r="CN13" s="20"/>
      <c r="CO13"/>
    </row>
    <row r="14" spans="1:93" ht="30" customHeight="1" x14ac:dyDescent="0.25">
      <c r="A14" s="9">
        <v>4</v>
      </c>
      <c r="B14" s="9">
        <v>112</v>
      </c>
      <c r="C14" s="10" t="s">
        <v>126</v>
      </c>
      <c r="D14" s="11" t="s">
        <v>127</v>
      </c>
      <c r="E14" s="11" t="s">
        <v>128</v>
      </c>
      <c r="F14" s="11" t="s">
        <v>107</v>
      </c>
      <c r="G14" s="12"/>
      <c r="H14" s="12" t="s">
        <v>129</v>
      </c>
      <c r="I14" s="11" t="s">
        <v>98</v>
      </c>
      <c r="J14" s="37">
        <v>140</v>
      </c>
      <c r="K14" s="35">
        <f>L14/J14</f>
        <v>892.85714285714289</v>
      </c>
      <c r="L14" s="14">
        <v>125000</v>
      </c>
      <c r="M14" s="15">
        <f>L14-R14-S14</f>
        <v>87500</v>
      </c>
      <c r="N14" s="15">
        <v>14000</v>
      </c>
      <c r="O14" s="15">
        <f>IF(N14&gt;M14,M14,N14)</f>
        <v>14000</v>
      </c>
      <c r="P14" s="35">
        <f>O14/J14</f>
        <v>100</v>
      </c>
      <c r="Q14" s="14">
        <f>Q13+O14</f>
        <v>64000</v>
      </c>
      <c r="R14" s="16">
        <v>37500</v>
      </c>
      <c r="S14" s="15">
        <v>0</v>
      </c>
      <c r="T14" s="14">
        <v>73500</v>
      </c>
      <c r="U14" s="12"/>
      <c r="V14" s="12" t="s">
        <v>130</v>
      </c>
      <c r="W14" s="12" t="s">
        <v>131</v>
      </c>
      <c r="X14" s="12"/>
      <c r="Y14" s="12"/>
      <c r="Z14" s="12"/>
      <c r="AA14" s="12"/>
      <c r="AB14" s="17">
        <v>43831</v>
      </c>
      <c r="AC14" s="12"/>
      <c r="AD14" s="12"/>
      <c r="AE14" s="12"/>
      <c r="AF14" s="12"/>
      <c r="AG14" s="12"/>
      <c r="AH14" s="12"/>
      <c r="AI14" s="12"/>
      <c r="AJ14" s="12"/>
      <c r="AK14" s="12">
        <v>3216332016</v>
      </c>
      <c r="AL14" s="12"/>
      <c r="AM14" s="12" t="b">
        <v>0</v>
      </c>
      <c r="AN14" s="12" t="s">
        <v>132</v>
      </c>
      <c r="AO14" s="12" t="b">
        <v>1</v>
      </c>
      <c r="AP14" s="13">
        <v>28</v>
      </c>
      <c r="AQ14" s="14">
        <f>M14/AP14</f>
        <v>3125</v>
      </c>
      <c r="AR14" s="12"/>
      <c r="AS14" s="12"/>
      <c r="AT14" s="17" t="s">
        <v>133</v>
      </c>
      <c r="AU14" s="17"/>
      <c r="AV14" s="12"/>
      <c r="AW14" s="17"/>
      <c r="AX14" s="12"/>
      <c r="AY14" s="12"/>
      <c r="AZ14" s="12"/>
      <c r="BA14" s="19">
        <v>893</v>
      </c>
      <c r="BB14" s="19">
        <v>4464</v>
      </c>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v>1</v>
      </c>
      <c r="CK14" s="20"/>
      <c r="CL14" s="16"/>
      <c r="CM14" s="20"/>
      <c r="CN14" s="20"/>
      <c r="CO14"/>
    </row>
    <row r="15" spans="1:93" ht="30" customHeight="1" x14ac:dyDescent="0.25">
      <c r="A15" s="90"/>
      <c r="B15" s="90"/>
      <c r="C15" s="81" t="s">
        <v>444</v>
      </c>
      <c r="D15" s="91"/>
      <c r="E15" s="92"/>
      <c r="F15" s="92"/>
      <c r="G15" s="91"/>
      <c r="H15" s="91"/>
      <c r="I15" s="92"/>
      <c r="J15" s="93"/>
      <c r="K15" s="94"/>
      <c r="L15" s="94"/>
      <c r="M15" s="95"/>
      <c r="N15" s="95"/>
      <c r="O15" s="96">
        <f>SUM(O13:O14)</f>
        <v>64000</v>
      </c>
      <c r="P15" s="94"/>
      <c r="Q15" s="85"/>
      <c r="R15" s="97"/>
      <c r="S15" s="95"/>
      <c r="T15" s="94"/>
      <c r="U15" s="91"/>
      <c r="V15" s="91"/>
      <c r="W15" s="91"/>
      <c r="X15" s="91"/>
      <c r="Y15" s="91"/>
      <c r="Z15" s="91"/>
      <c r="AA15" s="91"/>
      <c r="AB15" s="98"/>
      <c r="AC15" s="91"/>
      <c r="AD15" s="91"/>
      <c r="AE15" s="91"/>
      <c r="AF15" s="91"/>
      <c r="AG15" s="91"/>
      <c r="AH15" s="91"/>
      <c r="AI15" s="91"/>
      <c r="AJ15" s="91"/>
      <c r="AK15" s="91"/>
      <c r="AL15" s="91"/>
      <c r="AM15" s="91"/>
      <c r="AN15" s="91"/>
      <c r="AO15" s="91"/>
      <c r="AP15" s="93"/>
      <c r="AQ15" s="94"/>
      <c r="AR15" s="91"/>
      <c r="AS15" s="91"/>
      <c r="AT15" s="98"/>
      <c r="AU15" s="98"/>
      <c r="AV15" s="91"/>
      <c r="AW15" s="98"/>
      <c r="AX15" s="91"/>
      <c r="AY15" s="91"/>
      <c r="AZ15" s="91"/>
      <c r="BA15" s="99"/>
      <c r="BB15" s="99"/>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CG15" s="91"/>
      <c r="CH15" s="91"/>
      <c r="CI15" s="91"/>
      <c r="CJ15" s="91"/>
      <c r="CK15" s="100"/>
      <c r="CL15" s="97"/>
      <c r="CM15" s="100"/>
      <c r="CN15" s="100"/>
      <c r="CO15"/>
    </row>
    <row r="16" spans="1:93" x14ac:dyDescent="0.25">
      <c r="A16" s="25"/>
      <c r="B16" s="59"/>
      <c r="C16" s="60"/>
      <c r="D16" s="61"/>
      <c r="E16" s="62"/>
      <c r="F16" s="62"/>
      <c r="G16" s="61"/>
      <c r="H16" s="61"/>
      <c r="I16" s="62"/>
      <c r="J16" s="63"/>
      <c r="K16" s="64"/>
      <c r="L16" s="64"/>
      <c r="M16" s="65"/>
      <c r="N16" s="65"/>
      <c r="O16" s="65"/>
      <c r="P16" s="64"/>
      <c r="Q16" s="64"/>
      <c r="R16" s="66"/>
      <c r="S16" s="65"/>
      <c r="T16" s="64"/>
      <c r="U16" s="61"/>
      <c r="V16" s="61"/>
      <c r="W16" s="61"/>
      <c r="X16" s="61"/>
      <c r="Y16" s="61"/>
      <c r="Z16" s="61"/>
      <c r="AA16" s="61"/>
      <c r="AB16" s="67"/>
      <c r="AC16" s="61"/>
      <c r="AD16" s="61"/>
      <c r="AE16" s="61"/>
      <c r="AF16" s="61"/>
      <c r="AG16" s="61"/>
      <c r="AH16" s="61"/>
      <c r="AI16" s="61"/>
      <c r="AJ16" s="61"/>
      <c r="AK16" s="61"/>
      <c r="AL16" s="61"/>
      <c r="AM16" s="61"/>
      <c r="AN16" s="61"/>
      <c r="AO16" s="61"/>
      <c r="AP16" s="63"/>
      <c r="AQ16" s="64"/>
      <c r="AR16" s="61"/>
      <c r="AS16" s="61"/>
      <c r="AT16" s="67"/>
      <c r="AU16" s="67"/>
      <c r="AV16" s="61"/>
      <c r="AW16" s="67"/>
      <c r="AX16" s="61"/>
      <c r="AY16" s="61"/>
      <c r="AZ16" s="61"/>
      <c r="BA16" s="68"/>
      <c r="BB16" s="68"/>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9"/>
      <c r="CL16" s="66"/>
      <c r="CM16" s="69"/>
      <c r="CN16" s="69"/>
      <c r="CO16"/>
    </row>
    <row r="17" spans="1:93" ht="30" customHeight="1" x14ac:dyDescent="0.25">
      <c r="A17" s="9">
        <v>1</v>
      </c>
      <c r="B17" s="9" t="s">
        <v>91</v>
      </c>
      <c r="C17" s="10" t="s">
        <v>92</v>
      </c>
      <c r="D17" s="11" t="s">
        <v>93</v>
      </c>
      <c r="E17" s="11" t="s">
        <v>94</v>
      </c>
      <c r="F17" s="11" t="s">
        <v>95</v>
      </c>
      <c r="G17" s="12" t="s">
        <v>96</v>
      </c>
      <c r="H17" s="12" t="s">
        <v>97</v>
      </c>
      <c r="I17" s="11" t="s">
        <v>98</v>
      </c>
      <c r="J17" s="37">
        <v>3626</v>
      </c>
      <c r="K17" s="35">
        <f t="shared" ref="K17:K75" si="0">L17/J17</f>
        <v>82.735797021511303</v>
      </c>
      <c r="L17" s="14">
        <v>300000</v>
      </c>
      <c r="M17" s="15">
        <f t="shared" ref="M17:M75" si="1">L17-R17-S17</f>
        <v>300000</v>
      </c>
      <c r="N17" s="15">
        <v>1359750</v>
      </c>
      <c r="O17" s="15">
        <f t="shared" ref="O17:O75" si="2">IF(N17&gt;M17,M17,N17)</f>
        <v>300000</v>
      </c>
      <c r="P17" s="35">
        <f t="shared" ref="P17:P74" si="3">O17/J17</f>
        <v>82.735797021511303</v>
      </c>
      <c r="Q17" s="14">
        <f>O17</f>
        <v>300000</v>
      </c>
      <c r="R17" s="16">
        <v>0</v>
      </c>
      <c r="S17" s="15">
        <v>0</v>
      </c>
      <c r="T17" s="14">
        <v>1919750</v>
      </c>
      <c r="U17" s="12"/>
      <c r="V17" s="12"/>
      <c r="W17" s="12" t="s">
        <v>99</v>
      </c>
      <c r="X17" s="12" t="s">
        <v>100</v>
      </c>
      <c r="Y17" s="12">
        <v>3</v>
      </c>
      <c r="Z17" s="12" t="s">
        <v>100</v>
      </c>
      <c r="AA17" s="12" t="s">
        <v>100</v>
      </c>
      <c r="AB17" s="17">
        <v>44103</v>
      </c>
      <c r="AC17" s="12" t="s">
        <v>100</v>
      </c>
      <c r="AD17" s="12" t="s">
        <v>100</v>
      </c>
      <c r="AE17" s="12" t="s">
        <v>100</v>
      </c>
      <c r="AF17" s="12" t="s">
        <v>100</v>
      </c>
      <c r="AG17" s="12" t="s">
        <v>100</v>
      </c>
      <c r="AH17" s="12" t="s">
        <v>100</v>
      </c>
      <c r="AI17" s="12" t="s">
        <v>100</v>
      </c>
      <c r="AJ17" s="12">
        <v>0</v>
      </c>
      <c r="AK17" s="12" t="s">
        <v>101</v>
      </c>
      <c r="AL17" s="12" t="s">
        <v>100</v>
      </c>
      <c r="AM17" s="12" t="b">
        <v>0</v>
      </c>
      <c r="AN17" s="12" t="s">
        <v>102</v>
      </c>
      <c r="AO17" s="12" t="b">
        <v>1</v>
      </c>
      <c r="AP17" s="13">
        <v>0</v>
      </c>
      <c r="AQ17" s="14">
        <v>0</v>
      </c>
      <c r="AR17" s="12"/>
      <c r="AS17" s="18">
        <v>1560000</v>
      </c>
      <c r="AT17" s="17">
        <v>44704</v>
      </c>
      <c r="AU17" s="17">
        <v>43831</v>
      </c>
      <c r="AV17" s="12" t="s">
        <v>100</v>
      </c>
      <c r="AW17" s="17">
        <v>43948</v>
      </c>
      <c r="AX17" s="12" t="b">
        <v>0</v>
      </c>
      <c r="AY17" s="12" t="s">
        <v>100</v>
      </c>
      <c r="AZ17" s="12">
        <v>6</v>
      </c>
      <c r="BA17" s="19" t="s">
        <v>100</v>
      </c>
      <c r="BB17" s="19">
        <v>83</v>
      </c>
      <c r="BC17" s="12">
        <v>250000</v>
      </c>
      <c r="BD17" s="12" t="b">
        <v>0</v>
      </c>
      <c r="BE17" s="12" t="s">
        <v>100</v>
      </c>
      <c r="BF17" s="12" t="s">
        <v>100</v>
      </c>
      <c r="BG17" s="12" t="s">
        <v>100</v>
      </c>
      <c r="BH17" s="12" t="s">
        <v>100</v>
      </c>
      <c r="BI17" s="12" t="s">
        <v>100</v>
      </c>
      <c r="BJ17" s="12" t="b">
        <v>0</v>
      </c>
      <c r="BK17" s="12" t="s">
        <v>100</v>
      </c>
      <c r="BL17" s="12" t="s">
        <v>100</v>
      </c>
      <c r="BM17" s="12" t="s">
        <v>100</v>
      </c>
      <c r="BN17" s="12" t="s">
        <v>100</v>
      </c>
      <c r="BO17" s="12" t="s">
        <v>100</v>
      </c>
      <c r="BP17" s="12" t="s">
        <v>100</v>
      </c>
      <c r="BQ17" s="12" t="s">
        <v>100</v>
      </c>
      <c r="BR17" s="12"/>
      <c r="BS17" s="12" t="s">
        <v>100</v>
      </c>
      <c r="BT17" s="12" t="s">
        <v>100</v>
      </c>
      <c r="BU17" s="12" t="s">
        <v>100</v>
      </c>
      <c r="BV17" s="12" t="s">
        <v>103</v>
      </c>
      <c r="BW17" s="12" t="s">
        <v>100</v>
      </c>
      <c r="BX17" s="12" t="s">
        <v>100</v>
      </c>
      <c r="BY17" s="12" t="b">
        <v>0</v>
      </c>
      <c r="BZ17" s="12" t="s">
        <v>100</v>
      </c>
      <c r="CA17" s="12" t="s">
        <v>100</v>
      </c>
      <c r="CB17" s="12" t="s">
        <v>100</v>
      </c>
      <c r="CC17" s="12" t="s">
        <v>104</v>
      </c>
      <c r="CD17" s="12" t="s">
        <v>100</v>
      </c>
      <c r="CE17" s="12" t="s">
        <v>100</v>
      </c>
      <c r="CF17" s="12" t="s">
        <v>100</v>
      </c>
      <c r="CG17" s="12" t="s">
        <v>100</v>
      </c>
      <c r="CH17" s="12" t="s">
        <v>100</v>
      </c>
      <c r="CI17" s="12" t="s">
        <v>100</v>
      </c>
      <c r="CJ17" s="12">
        <v>1</v>
      </c>
      <c r="CK17" s="20"/>
      <c r="CL17" s="16"/>
      <c r="CM17" s="20"/>
      <c r="CN17" s="20"/>
    </row>
    <row r="18" spans="1:93" ht="30" customHeight="1" x14ac:dyDescent="0.25">
      <c r="A18" s="9">
        <v>29</v>
      </c>
      <c r="B18" s="9">
        <v>138</v>
      </c>
      <c r="C18" s="10" t="s">
        <v>292</v>
      </c>
      <c r="D18" s="11" t="s">
        <v>293</v>
      </c>
      <c r="E18" s="11" t="s">
        <v>189</v>
      </c>
      <c r="F18" s="11" t="s">
        <v>95</v>
      </c>
      <c r="G18" s="12" t="s">
        <v>190</v>
      </c>
      <c r="H18" s="12" t="s">
        <v>191</v>
      </c>
      <c r="I18" s="11" t="s">
        <v>153</v>
      </c>
      <c r="J18" s="37">
        <v>11360</v>
      </c>
      <c r="K18" s="35">
        <f>L18/J18</f>
        <v>572.18309859154931</v>
      </c>
      <c r="L18" s="14">
        <v>6500000</v>
      </c>
      <c r="M18" s="15">
        <f>L18-R18-S18</f>
        <v>5000000</v>
      </c>
      <c r="N18" s="15">
        <v>4260000</v>
      </c>
      <c r="O18" s="15">
        <f>IF(N18&gt;M18,M18,N18)</f>
        <v>4260000</v>
      </c>
      <c r="P18" s="35">
        <f>O18/J18</f>
        <v>375</v>
      </c>
      <c r="Q18" s="14">
        <f>Q17+O18</f>
        <v>4560000</v>
      </c>
      <c r="R18" s="16">
        <v>0</v>
      </c>
      <c r="S18" s="15">
        <v>1500000</v>
      </c>
      <c r="T18" s="14">
        <v>2240000</v>
      </c>
      <c r="U18" s="12" t="s">
        <v>294</v>
      </c>
      <c r="V18" s="12"/>
      <c r="W18" s="12" t="s">
        <v>295</v>
      </c>
      <c r="X18" s="12">
        <v>1</v>
      </c>
      <c r="Y18" s="12">
        <v>5</v>
      </c>
      <c r="Z18" s="12" t="s">
        <v>100</v>
      </c>
      <c r="AA18" s="12" t="s">
        <v>100</v>
      </c>
      <c r="AB18" s="17">
        <v>44470</v>
      </c>
      <c r="AC18" s="12" t="s">
        <v>100</v>
      </c>
      <c r="AD18" s="12" t="s">
        <v>100</v>
      </c>
      <c r="AE18" s="12" t="s">
        <v>100</v>
      </c>
      <c r="AF18" s="12" t="s">
        <v>100</v>
      </c>
      <c r="AG18" s="12" t="s">
        <v>100</v>
      </c>
      <c r="AH18" s="12" t="s">
        <v>100</v>
      </c>
      <c r="AI18" s="12" t="s">
        <v>100</v>
      </c>
      <c r="AJ18" s="12">
        <v>0</v>
      </c>
      <c r="AK18" s="12" t="s">
        <v>196</v>
      </c>
      <c r="AL18" s="12" t="s">
        <v>100</v>
      </c>
      <c r="AM18" s="12" t="b">
        <v>0</v>
      </c>
      <c r="AN18" s="12" t="s">
        <v>143</v>
      </c>
      <c r="AO18" s="12" t="b">
        <v>1</v>
      </c>
      <c r="AP18" s="13">
        <v>3302</v>
      </c>
      <c r="AQ18" s="14">
        <f>M18/AP18</f>
        <v>1514.2337976983647</v>
      </c>
      <c r="AR18" s="12" t="s">
        <v>100</v>
      </c>
      <c r="AS18" s="12">
        <v>792000</v>
      </c>
      <c r="AT18" s="17">
        <v>44896</v>
      </c>
      <c r="AU18" s="17">
        <v>44013</v>
      </c>
      <c r="AV18" s="12">
        <v>600000</v>
      </c>
      <c r="AW18" s="17">
        <v>44287</v>
      </c>
      <c r="AX18" s="12" t="b">
        <v>0</v>
      </c>
      <c r="AY18" s="12">
        <v>6.38</v>
      </c>
      <c r="AZ18" s="12">
        <v>23.51</v>
      </c>
      <c r="BA18" s="19">
        <v>1969</v>
      </c>
      <c r="BB18" s="19">
        <v>572</v>
      </c>
      <c r="BC18" s="12">
        <v>5900000</v>
      </c>
      <c r="BD18" s="12" t="b">
        <v>0</v>
      </c>
      <c r="BE18" s="12" t="s">
        <v>100</v>
      </c>
      <c r="BF18" s="12" t="s">
        <v>100</v>
      </c>
      <c r="BG18" s="12" t="s">
        <v>100</v>
      </c>
      <c r="BH18" s="12" t="s">
        <v>100</v>
      </c>
      <c r="BI18" s="12" t="s">
        <v>100</v>
      </c>
      <c r="BJ18" s="12" t="b">
        <v>0</v>
      </c>
      <c r="BK18" s="12" t="s">
        <v>100</v>
      </c>
      <c r="BL18" s="12" t="s">
        <v>100</v>
      </c>
      <c r="BM18" s="12" t="s">
        <v>100</v>
      </c>
      <c r="BN18" s="12" t="s">
        <v>100</v>
      </c>
      <c r="BO18" s="12" t="s">
        <v>100</v>
      </c>
      <c r="BP18" s="12" t="s">
        <v>100</v>
      </c>
      <c r="BQ18" s="12" t="s">
        <v>100</v>
      </c>
      <c r="BR18" s="12" t="s">
        <v>195</v>
      </c>
      <c r="BS18" s="12" t="s">
        <v>100</v>
      </c>
      <c r="BT18" s="12" t="s">
        <v>100</v>
      </c>
      <c r="BU18" s="12" t="s">
        <v>100</v>
      </c>
      <c r="BV18" s="12" t="s">
        <v>296</v>
      </c>
      <c r="BW18" s="12" t="s">
        <v>100</v>
      </c>
      <c r="BX18" s="12" t="s">
        <v>100</v>
      </c>
      <c r="BY18" s="12" t="b">
        <v>0</v>
      </c>
      <c r="BZ18" s="12" t="s">
        <v>100</v>
      </c>
      <c r="CA18" s="12">
        <v>250000</v>
      </c>
      <c r="CB18" s="12">
        <v>0</v>
      </c>
      <c r="CC18" s="12" t="s">
        <v>297</v>
      </c>
      <c r="CD18" s="12" t="s">
        <v>100</v>
      </c>
      <c r="CE18" s="12" t="s">
        <v>100</v>
      </c>
      <c r="CF18" s="12" t="s">
        <v>100</v>
      </c>
      <c r="CG18" s="12" t="s">
        <v>100</v>
      </c>
      <c r="CH18" s="12" t="s">
        <v>100</v>
      </c>
      <c r="CI18" s="12" t="s">
        <v>100</v>
      </c>
      <c r="CJ18" s="12">
        <v>1</v>
      </c>
      <c r="CK18" s="20"/>
      <c r="CL18" s="16"/>
      <c r="CM18" s="20"/>
      <c r="CN18" s="20"/>
    </row>
    <row r="19" spans="1:93" ht="30" customHeight="1" x14ac:dyDescent="0.25">
      <c r="A19" s="90"/>
      <c r="B19" s="90"/>
      <c r="C19" s="81" t="s">
        <v>443</v>
      </c>
      <c r="D19" s="92"/>
      <c r="E19" s="92"/>
      <c r="F19" s="92"/>
      <c r="G19" s="91"/>
      <c r="H19" s="91"/>
      <c r="I19" s="92"/>
      <c r="J19" s="93"/>
      <c r="K19" s="94"/>
      <c r="L19" s="94"/>
      <c r="M19" s="95"/>
      <c r="N19" s="95"/>
      <c r="O19" s="96">
        <f>SUM(O17:O18)</f>
        <v>4560000</v>
      </c>
      <c r="P19" s="94"/>
      <c r="Q19" s="85"/>
      <c r="R19" s="97"/>
      <c r="S19" s="95"/>
      <c r="T19" s="94"/>
      <c r="U19" s="91"/>
      <c r="V19" s="91"/>
      <c r="W19" s="91"/>
      <c r="X19" s="91"/>
      <c r="Y19" s="91"/>
      <c r="Z19" s="91"/>
      <c r="AA19" s="91"/>
      <c r="AB19" s="98"/>
      <c r="AC19" s="91"/>
      <c r="AD19" s="91"/>
      <c r="AE19" s="91"/>
      <c r="AF19" s="91"/>
      <c r="AG19" s="91"/>
      <c r="AH19" s="91"/>
      <c r="AI19" s="91"/>
      <c r="AJ19" s="91"/>
      <c r="AK19" s="91"/>
      <c r="AL19" s="91"/>
      <c r="AM19" s="91"/>
      <c r="AN19" s="91"/>
      <c r="AO19" s="91"/>
      <c r="AP19" s="93"/>
      <c r="AQ19" s="94"/>
      <c r="AR19" s="91"/>
      <c r="AS19" s="91"/>
      <c r="AT19" s="98"/>
      <c r="AU19" s="98"/>
      <c r="AV19" s="91"/>
      <c r="AW19" s="98"/>
      <c r="AX19" s="91"/>
      <c r="AY19" s="91"/>
      <c r="AZ19" s="91"/>
      <c r="BA19" s="99"/>
      <c r="BB19" s="99"/>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91"/>
      <c r="CD19" s="91"/>
      <c r="CE19" s="91"/>
      <c r="CF19" s="91"/>
      <c r="CG19" s="91"/>
      <c r="CH19" s="91"/>
      <c r="CI19" s="91"/>
      <c r="CJ19" s="91"/>
      <c r="CK19" s="100"/>
      <c r="CL19" s="97"/>
      <c r="CM19" s="100"/>
      <c r="CN19" s="100"/>
    </row>
    <row r="20" spans="1:93" x14ac:dyDescent="0.25">
      <c r="A20" s="25"/>
      <c r="B20" s="59"/>
      <c r="C20" s="60"/>
      <c r="D20" s="62"/>
      <c r="E20" s="62"/>
      <c r="F20" s="62"/>
      <c r="G20" s="61"/>
      <c r="H20" s="61"/>
      <c r="I20" s="62"/>
      <c r="J20" s="63"/>
      <c r="K20" s="64"/>
      <c r="L20" s="64"/>
      <c r="M20" s="65"/>
      <c r="N20" s="65"/>
      <c r="O20" s="65"/>
      <c r="P20" s="64"/>
      <c r="Q20" s="64"/>
      <c r="R20" s="66"/>
      <c r="S20" s="65"/>
      <c r="T20" s="64"/>
      <c r="U20" s="61"/>
      <c r="V20" s="61"/>
      <c r="W20" s="61"/>
      <c r="X20" s="61"/>
      <c r="Y20" s="61"/>
      <c r="Z20" s="61"/>
      <c r="AA20" s="61"/>
      <c r="AB20" s="67"/>
      <c r="AC20" s="61"/>
      <c r="AD20" s="61"/>
      <c r="AE20" s="61"/>
      <c r="AF20" s="61"/>
      <c r="AG20" s="61"/>
      <c r="AH20" s="61"/>
      <c r="AI20" s="61"/>
      <c r="AJ20" s="61"/>
      <c r="AK20" s="61"/>
      <c r="AL20" s="61"/>
      <c r="AM20" s="61"/>
      <c r="AN20" s="61"/>
      <c r="AO20" s="61"/>
      <c r="AP20" s="63"/>
      <c r="AQ20" s="64"/>
      <c r="AR20" s="61"/>
      <c r="AS20" s="61"/>
      <c r="AT20" s="67"/>
      <c r="AU20" s="67"/>
      <c r="AV20" s="61"/>
      <c r="AW20" s="67"/>
      <c r="AX20" s="61"/>
      <c r="AY20" s="61"/>
      <c r="AZ20" s="61"/>
      <c r="BA20" s="68"/>
      <c r="BB20" s="68"/>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9"/>
      <c r="CL20" s="66"/>
      <c r="CM20" s="69"/>
      <c r="CN20" s="69"/>
    </row>
    <row r="21" spans="1:93" ht="30" customHeight="1" x14ac:dyDescent="0.25">
      <c r="A21" s="9">
        <v>3</v>
      </c>
      <c r="B21" s="9">
        <v>110</v>
      </c>
      <c r="C21" s="10" t="s">
        <v>118</v>
      </c>
      <c r="D21" s="12" t="s">
        <v>119</v>
      </c>
      <c r="E21" s="11" t="s">
        <v>94</v>
      </c>
      <c r="F21" s="11" t="s">
        <v>120</v>
      </c>
      <c r="G21" s="12" t="s">
        <v>108</v>
      </c>
      <c r="H21" s="12" t="s">
        <v>109</v>
      </c>
      <c r="I21" s="11" t="s">
        <v>98</v>
      </c>
      <c r="J21" s="37">
        <v>606</v>
      </c>
      <c r="K21" s="35">
        <f t="shared" si="0"/>
        <v>99.009900990099013</v>
      </c>
      <c r="L21" s="14">
        <v>60000</v>
      </c>
      <c r="M21" s="15">
        <f t="shared" si="1"/>
        <v>60000</v>
      </c>
      <c r="N21" s="15">
        <v>73932</v>
      </c>
      <c r="O21" s="15">
        <f t="shared" si="2"/>
        <v>60000</v>
      </c>
      <c r="P21" s="35">
        <f t="shared" si="3"/>
        <v>99.009900990099013</v>
      </c>
      <c r="Q21" s="14">
        <f>O21</f>
        <v>60000</v>
      </c>
      <c r="R21" s="16">
        <v>0</v>
      </c>
      <c r="S21" s="15">
        <v>0</v>
      </c>
      <c r="T21" s="14"/>
      <c r="U21" s="12"/>
      <c r="V21" s="12"/>
      <c r="W21" s="12" t="s">
        <v>110</v>
      </c>
      <c r="X21" s="12" t="s">
        <v>100</v>
      </c>
      <c r="Y21" s="12" t="s">
        <v>100</v>
      </c>
      <c r="Z21" s="12" t="s">
        <v>100</v>
      </c>
      <c r="AA21" s="12" t="s">
        <v>121</v>
      </c>
      <c r="AB21" s="17">
        <v>43891</v>
      </c>
      <c r="AC21" s="12">
        <v>442</v>
      </c>
      <c r="AD21" s="12">
        <v>353.6</v>
      </c>
      <c r="AE21" s="12">
        <v>3030</v>
      </c>
      <c r="AF21" s="12">
        <v>2424</v>
      </c>
      <c r="AG21" s="12" t="s">
        <v>100</v>
      </c>
      <c r="AH21" s="12" t="s">
        <v>100</v>
      </c>
      <c r="AI21" s="12" t="s">
        <v>100</v>
      </c>
      <c r="AJ21" s="12">
        <v>0</v>
      </c>
      <c r="AK21" s="12" t="s">
        <v>122</v>
      </c>
      <c r="AL21" s="12" t="s">
        <v>100</v>
      </c>
      <c r="AM21" s="12" t="b">
        <v>1</v>
      </c>
      <c r="AN21" s="12" t="s">
        <v>102</v>
      </c>
      <c r="AO21" s="12" t="b">
        <v>1</v>
      </c>
      <c r="AP21" s="13">
        <v>88.399999999999906</v>
      </c>
      <c r="AQ21" s="14">
        <f>M21/AP21</f>
        <v>678.73303167420886</v>
      </c>
      <c r="AR21" s="12"/>
      <c r="AS21" s="12" t="s">
        <v>100</v>
      </c>
      <c r="AT21" s="17">
        <v>44105</v>
      </c>
      <c r="AU21" s="17" t="s">
        <v>100</v>
      </c>
      <c r="AV21" s="12">
        <v>0</v>
      </c>
      <c r="AW21" s="17" t="s">
        <v>100</v>
      </c>
      <c r="AX21" s="12" t="b">
        <v>1</v>
      </c>
      <c r="AY21" s="12" t="s">
        <v>100</v>
      </c>
      <c r="AZ21" s="12" t="s">
        <v>100</v>
      </c>
      <c r="BA21" s="19">
        <v>679</v>
      </c>
      <c r="BB21" s="19">
        <v>99</v>
      </c>
      <c r="BC21" s="12">
        <v>60000</v>
      </c>
      <c r="BD21" s="12" t="b">
        <v>1</v>
      </c>
      <c r="BE21" s="12" t="s">
        <v>100</v>
      </c>
      <c r="BF21" s="12" t="s">
        <v>100</v>
      </c>
      <c r="BG21" s="12" t="s">
        <v>100</v>
      </c>
      <c r="BH21" s="12" t="s">
        <v>112</v>
      </c>
      <c r="BI21" s="12" t="s">
        <v>100</v>
      </c>
      <c r="BJ21" s="12" t="b">
        <v>0</v>
      </c>
      <c r="BK21" s="12" t="s">
        <v>100</v>
      </c>
      <c r="BL21" s="12" t="s">
        <v>100</v>
      </c>
      <c r="BM21" s="12" t="s">
        <v>100</v>
      </c>
      <c r="BN21" s="12" t="s">
        <v>100</v>
      </c>
      <c r="BO21" s="12" t="s">
        <v>100</v>
      </c>
      <c r="BP21" s="12" t="s">
        <v>100</v>
      </c>
      <c r="BQ21" s="12" t="s">
        <v>100</v>
      </c>
      <c r="BR21" s="12"/>
      <c r="BS21" s="12" t="s">
        <v>100</v>
      </c>
      <c r="BT21" s="12" t="s">
        <v>100</v>
      </c>
      <c r="BU21" s="12" t="s">
        <v>100</v>
      </c>
      <c r="BV21" s="12" t="s">
        <v>123</v>
      </c>
      <c r="BW21" s="12" t="s">
        <v>100</v>
      </c>
      <c r="BX21" s="12" t="s">
        <v>100</v>
      </c>
      <c r="BY21" s="12" t="b">
        <v>0</v>
      </c>
      <c r="BZ21" s="12" t="s">
        <v>100</v>
      </c>
      <c r="CA21" s="12">
        <v>60000</v>
      </c>
      <c r="CB21" s="12">
        <v>0</v>
      </c>
      <c r="CC21" s="12" t="s">
        <v>124</v>
      </c>
      <c r="CD21" s="12" t="s">
        <v>100</v>
      </c>
      <c r="CE21" s="12" t="s">
        <v>100</v>
      </c>
      <c r="CF21" s="12" t="s">
        <v>116</v>
      </c>
      <c r="CG21" s="12" t="s">
        <v>100</v>
      </c>
      <c r="CH21" s="12" t="s">
        <v>100</v>
      </c>
      <c r="CI21" s="12">
        <v>271</v>
      </c>
      <c r="CJ21" s="12">
        <v>1</v>
      </c>
      <c r="CK21" s="20"/>
      <c r="CL21" s="16"/>
      <c r="CM21" s="20"/>
      <c r="CN21" s="20"/>
      <c r="CO21" s="51" t="s">
        <v>125</v>
      </c>
    </row>
    <row r="22" spans="1:93" ht="30" customHeight="1" x14ac:dyDescent="0.25">
      <c r="A22" s="9">
        <v>9</v>
      </c>
      <c r="B22" s="9">
        <v>117</v>
      </c>
      <c r="C22" s="10" t="s">
        <v>168</v>
      </c>
      <c r="D22" s="12" t="s">
        <v>169</v>
      </c>
      <c r="E22" s="11" t="s">
        <v>128</v>
      </c>
      <c r="F22" s="11" t="s">
        <v>120</v>
      </c>
      <c r="G22" s="12" t="s">
        <v>170</v>
      </c>
      <c r="H22" s="12" t="s">
        <v>171</v>
      </c>
      <c r="I22" s="11" t="s">
        <v>98</v>
      </c>
      <c r="J22" s="37">
        <v>596.5</v>
      </c>
      <c r="K22" s="35">
        <f t="shared" si="0"/>
        <v>214.96144174350377</v>
      </c>
      <c r="L22" s="14">
        <v>128224.5</v>
      </c>
      <c r="M22" s="15">
        <f t="shared" si="1"/>
        <v>93224.5</v>
      </c>
      <c r="N22" s="15">
        <v>72773</v>
      </c>
      <c r="O22" s="15">
        <f t="shared" si="2"/>
        <v>72773</v>
      </c>
      <c r="P22" s="35">
        <f t="shared" si="3"/>
        <v>122</v>
      </c>
      <c r="Q22" s="14">
        <f>Q21+O22</f>
        <v>132773</v>
      </c>
      <c r="R22" s="16">
        <v>35000</v>
      </c>
      <c r="S22" s="15">
        <v>0</v>
      </c>
      <c r="T22" s="14">
        <v>20451.5</v>
      </c>
      <c r="U22" s="12"/>
      <c r="V22" s="11" t="s">
        <v>172</v>
      </c>
      <c r="W22" s="12" t="s">
        <v>131</v>
      </c>
      <c r="X22" s="12" t="s">
        <v>100</v>
      </c>
      <c r="Y22" s="12" t="s">
        <v>100</v>
      </c>
      <c r="Z22" s="12" t="s">
        <v>100</v>
      </c>
      <c r="AA22" s="12" t="s">
        <v>173</v>
      </c>
      <c r="AB22" s="17">
        <v>43800</v>
      </c>
      <c r="AC22" s="12">
        <v>164</v>
      </c>
      <c r="AD22" s="12">
        <v>73.8</v>
      </c>
      <c r="AE22" s="12">
        <v>1193</v>
      </c>
      <c r="AF22" s="12">
        <v>596.5</v>
      </c>
      <c r="AG22" s="12" t="s">
        <v>100</v>
      </c>
      <c r="AH22" s="12" t="s">
        <v>100</v>
      </c>
      <c r="AI22" s="12" t="s">
        <v>100</v>
      </c>
      <c r="AJ22" s="12">
        <v>1</v>
      </c>
      <c r="AK22" s="12">
        <v>3213508401</v>
      </c>
      <c r="AL22" s="12" t="s">
        <v>100</v>
      </c>
      <c r="AM22" s="12" t="b">
        <v>1</v>
      </c>
      <c r="AN22" s="12" t="s">
        <v>132</v>
      </c>
      <c r="AO22" s="12" t="b">
        <v>1</v>
      </c>
      <c r="AP22" s="13">
        <v>90.2</v>
      </c>
      <c r="AQ22" s="14">
        <f t="shared" ref="AQ22:AQ30" si="4">M22/AP22</f>
        <v>1033.5310421286031</v>
      </c>
      <c r="AR22" s="12" t="s">
        <v>100</v>
      </c>
      <c r="AS22" s="12" t="s">
        <v>100</v>
      </c>
      <c r="AT22" s="17">
        <v>44104</v>
      </c>
      <c r="AU22" s="17">
        <v>42877</v>
      </c>
      <c r="AV22" s="12">
        <v>20451.5</v>
      </c>
      <c r="AW22" s="17">
        <v>43769</v>
      </c>
      <c r="AX22" s="12" t="b">
        <v>1</v>
      </c>
      <c r="AY22" s="12" t="s">
        <v>100</v>
      </c>
      <c r="AZ22" s="12" t="s">
        <v>100</v>
      </c>
      <c r="BA22" s="19">
        <v>1422</v>
      </c>
      <c r="BB22" s="19">
        <v>215</v>
      </c>
      <c r="BC22" s="12">
        <v>107773</v>
      </c>
      <c r="BD22" s="12" t="b">
        <v>1</v>
      </c>
      <c r="BE22" s="12" t="s">
        <v>100</v>
      </c>
      <c r="BF22" s="12" t="s">
        <v>100</v>
      </c>
      <c r="BG22" s="12" t="s">
        <v>100</v>
      </c>
      <c r="BH22" s="12" t="s">
        <v>112</v>
      </c>
      <c r="BI22" s="12" t="s">
        <v>100</v>
      </c>
      <c r="BJ22" s="12" t="b">
        <v>0</v>
      </c>
      <c r="BK22" s="12" t="s">
        <v>100</v>
      </c>
      <c r="BL22" s="12" t="s">
        <v>100</v>
      </c>
      <c r="BM22" s="12" t="s">
        <v>100</v>
      </c>
      <c r="BN22" s="12" t="s">
        <v>100</v>
      </c>
      <c r="BO22" s="12" t="s">
        <v>100</v>
      </c>
      <c r="BP22" s="12" t="s">
        <v>100</v>
      </c>
      <c r="BQ22" s="12" t="s">
        <v>100</v>
      </c>
      <c r="BR22" s="12" t="s">
        <v>100</v>
      </c>
      <c r="BS22" s="12" t="s">
        <v>100</v>
      </c>
      <c r="BT22" s="12" t="s">
        <v>100</v>
      </c>
      <c r="BU22" s="12" t="s">
        <v>100</v>
      </c>
      <c r="BV22" s="12" t="s">
        <v>174</v>
      </c>
      <c r="BW22" s="12" t="s">
        <v>100</v>
      </c>
      <c r="BX22" s="12" t="s">
        <v>100</v>
      </c>
      <c r="BY22" s="12" t="b">
        <v>0</v>
      </c>
      <c r="BZ22" s="12" t="s">
        <v>100</v>
      </c>
      <c r="CA22" s="12">
        <v>72773</v>
      </c>
      <c r="CB22" s="12" t="s">
        <v>100</v>
      </c>
      <c r="CC22" s="12" t="s">
        <v>100</v>
      </c>
      <c r="CD22" s="12" t="s">
        <v>100</v>
      </c>
      <c r="CE22" s="12" t="s">
        <v>100</v>
      </c>
      <c r="CF22" s="12" t="s">
        <v>100</v>
      </c>
      <c r="CG22" s="12" t="s">
        <v>100</v>
      </c>
      <c r="CH22" s="12" t="s">
        <v>100</v>
      </c>
      <c r="CI22" s="12">
        <v>404</v>
      </c>
      <c r="CJ22" s="12">
        <v>1</v>
      </c>
      <c r="CK22" s="20"/>
      <c r="CL22" s="16"/>
      <c r="CM22" s="20"/>
      <c r="CN22" s="20"/>
      <c r="CO22" s="51" t="s">
        <v>175</v>
      </c>
    </row>
    <row r="23" spans="1:93" ht="30" customHeight="1" x14ac:dyDescent="0.25">
      <c r="A23" s="9">
        <v>10</v>
      </c>
      <c r="B23" s="9">
        <v>118</v>
      </c>
      <c r="C23" s="10" t="s">
        <v>176</v>
      </c>
      <c r="D23" s="12" t="s">
        <v>169</v>
      </c>
      <c r="E23" s="11" t="s">
        <v>128</v>
      </c>
      <c r="F23" s="11" t="s">
        <v>120</v>
      </c>
      <c r="G23" s="12" t="s">
        <v>170</v>
      </c>
      <c r="H23" s="12" t="s">
        <v>171</v>
      </c>
      <c r="I23" s="11" t="s">
        <v>98</v>
      </c>
      <c r="J23" s="37">
        <v>605</v>
      </c>
      <c r="K23" s="35">
        <f t="shared" si="0"/>
        <v>214.97768595041322</v>
      </c>
      <c r="L23" s="14">
        <v>130061.5</v>
      </c>
      <c r="M23" s="15">
        <f t="shared" si="1"/>
        <v>95061.5</v>
      </c>
      <c r="N23" s="15">
        <v>73810</v>
      </c>
      <c r="O23" s="15">
        <f t="shared" si="2"/>
        <v>73810</v>
      </c>
      <c r="P23" s="35">
        <f t="shared" si="3"/>
        <v>122</v>
      </c>
      <c r="Q23" s="14">
        <f>Q22+O23</f>
        <v>206583</v>
      </c>
      <c r="R23" s="16">
        <v>35000</v>
      </c>
      <c r="S23" s="15">
        <v>0</v>
      </c>
      <c r="T23" s="14">
        <v>21251.5</v>
      </c>
      <c r="U23" s="12"/>
      <c r="V23" s="11" t="s">
        <v>172</v>
      </c>
      <c r="W23" s="12" t="s">
        <v>131</v>
      </c>
      <c r="X23" s="12" t="s">
        <v>100</v>
      </c>
      <c r="Y23" s="12" t="s">
        <v>100</v>
      </c>
      <c r="Z23" s="12" t="s">
        <v>100</v>
      </c>
      <c r="AA23" s="12" t="s">
        <v>173</v>
      </c>
      <c r="AB23" s="17">
        <v>43891</v>
      </c>
      <c r="AC23" s="12">
        <v>167</v>
      </c>
      <c r="AD23" s="12">
        <v>75.150000000000006</v>
      </c>
      <c r="AE23" s="12">
        <v>1210</v>
      </c>
      <c r="AF23" s="12">
        <v>605</v>
      </c>
      <c r="AG23" s="12" t="s">
        <v>100</v>
      </c>
      <c r="AH23" s="12" t="s">
        <v>100</v>
      </c>
      <c r="AI23" s="12" t="s">
        <v>100</v>
      </c>
      <c r="AJ23" s="12">
        <v>1</v>
      </c>
      <c r="AK23" s="12">
        <v>3213508401</v>
      </c>
      <c r="AL23" s="12" t="s">
        <v>100</v>
      </c>
      <c r="AM23" s="12" t="b">
        <v>0</v>
      </c>
      <c r="AN23" s="12" t="s">
        <v>132</v>
      </c>
      <c r="AO23" s="12" t="b">
        <v>0</v>
      </c>
      <c r="AP23" s="13">
        <v>91.85</v>
      </c>
      <c r="AQ23" s="14">
        <f t="shared" si="4"/>
        <v>1034.9646162221013</v>
      </c>
      <c r="AR23" s="12" t="s">
        <v>100</v>
      </c>
      <c r="AS23" s="12" t="s">
        <v>100</v>
      </c>
      <c r="AT23" s="17">
        <v>44104</v>
      </c>
      <c r="AU23" s="17">
        <v>42654</v>
      </c>
      <c r="AV23" s="12">
        <v>21251.5</v>
      </c>
      <c r="AW23" s="17" t="s">
        <v>100</v>
      </c>
      <c r="AX23" s="12" t="b">
        <v>0</v>
      </c>
      <c r="AY23" s="12" t="s">
        <v>100</v>
      </c>
      <c r="AZ23" s="12" t="s">
        <v>100</v>
      </c>
      <c r="BA23" s="19">
        <v>1416</v>
      </c>
      <c r="BB23" s="19">
        <v>215</v>
      </c>
      <c r="BC23" s="12">
        <v>108810</v>
      </c>
      <c r="BD23" s="12" t="b">
        <v>0</v>
      </c>
      <c r="BE23" s="12" t="s">
        <v>100</v>
      </c>
      <c r="BF23" s="12" t="s">
        <v>100</v>
      </c>
      <c r="BG23" s="12" t="s">
        <v>100</v>
      </c>
      <c r="BH23" s="12" t="s">
        <v>112</v>
      </c>
      <c r="BI23" s="12" t="s">
        <v>100</v>
      </c>
      <c r="BJ23" s="12" t="b">
        <v>0</v>
      </c>
      <c r="BK23" s="12" t="s">
        <v>100</v>
      </c>
      <c r="BL23" s="12" t="s">
        <v>100</v>
      </c>
      <c r="BM23" s="12" t="s">
        <v>100</v>
      </c>
      <c r="BN23" s="12" t="s">
        <v>100</v>
      </c>
      <c r="BO23" s="12" t="s">
        <v>100</v>
      </c>
      <c r="BP23" s="12" t="s">
        <v>100</v>
      </c>
      <c r="BQ23" s="12" t="s">
        <v>100</v>
      </c>
      <c r="BR23" s="12" t="s">
        <v>100</v>
      </c>
      <c r="BS23" s="12" t="s">
        <v>100</v>
      </c>
      <c r="BT23" s="12" t="s">
        <v>100</v>
      </c>
      <c r="BU23" s="12" t="s">
        <v>100</v>
      </c>
      <c r="BV23" s="12" t="s">
        <v>177</v>
      </c>
      <c r="BW23" s="12" t="s">
        <v>100</v>
      </c>
      <c r="BX23" s="12" t="s">
        <v>100</v>
      </c>
      <c r="BY23" s="12" t="b">
        <v>0</v>
      </c>
      <c r="BZ23" s="12" t="s">
        <v>100</v>
      </c>
      <c r="CA23" s="12">
        <v>73810</v>
      </c>
      <c r="CB23" s="12" t="s">
        <v>100</v>
      </c>
      <c r="CC23" s="12" t="s">
        <v>100</v>
      </c>
      <c r="CD23" s="12" t="s">
        <v>100</v>
      </c>
      <c r="CE23" s="12" t="s">
        <v>100</v>
      </c>
      <c r="CF23" s="12" t="s">
        <v>100</v>
      </c>
      <c r="CG23" s="12" t="s">
        <v>100</v>
      </c>
      <c r="CH23" s="12" t="s">
        <v>100</v>
      </c>
      <c r="CI23" s="12">
        <v>300</v>
      </c>
      <c r="CJ23" s="12">
        <v>1</v>
      </c>
      <c r="CK23" s="20"/>
      <c r="CL23" s="16"/>
      <c r="CM23" s="20"/>
      <c r="CN23" s="20"/>
      <c r="CO23" s="51" t="s">
        <v>175</v>
      </c>
    </row>
    <row r="24" spans="1:93" ht="30" customHeight="1" x14ac:dyDescent="0.25">
      <c r="A24" s="9">
        <v>11</v>
      </c>
      <c r="B24" s="9">
        <v>119</v>
      </c>
      <c r="C24" s="10" t="s">
        <v>178</v>
      </c>
      <c r="D24" s="12" t="s">
        <v>169</v>
      </c>
      <c r="E24" s="11" t="s">
        <v>128</v>
      </c>
      <c r="F24" s="11" t="s">
        <v>120</v>
      </c>
      <c r="G24" s="12" t="s">
        <v>170</v>
      </c>
      <c r="H24" s="12" t="s">
        <v>171</v>
      </c>
      <c r="I24" s="11" t="s">
        <v>98</v>
      </c>
      <c r="J24" s="37">
        <v>567</v>
      </c>
      <c r="K24" s="35">
        <f t="shared" si="0"/>
        <v>219.79805996472663</v>
      </c>
      <c r="L24" s="14">
        <v>124625.5</v>
      </c>
      <c r="M24" s="15">
        <f t="shared" si="1"/>
        <v>89625.5</v>
      </c>
      <c r="N24" s="15">
        <v>69174</v>
      </c>
      <c r="O24" s="15">
        <f t="shared" si="2"/>
        <v>69174</v>
      </c>
      <c r="P24" s="35">
        <f t="shared" si="3"/>
        <v>122</v>
      </c>
      <c r="Q24" s="14">
        <f t="shared" ref="Q24:Q74" si="5">Q23+O24</f>
        <v>275757</v>
      </c>
      <c r="R24" s="16">
        <v>35000</v>
      </c>
      <c r="S24" s="15">
        <v>0</v>
      </c>
      <c r="T24" s="14">
        <v>20451.5</v>
      </c>
      <c r="U24" s="12"/>
      <c r="V24" s="11" t="s">
        <v>172</v>
      </c>
      <c r="W24" s="12" t="s">
        <v>131</v>
      </c>
      <c r="X24" s="12" t="s">
        <v>100</v>
      </c>
      <c r="Y24" s="12" t="s">
        <v>100</v>
      </c>
      <c r="Z24" s="12" t="s">
        <v>100</v>
      </c>
      <c r="AA24" s="12" t="s">
        <v>173</v>
      </c>
      <c r="AB24" s="17">
        <v>43800</v>
      </c>
      <c r="AC24" s="12">
        <v>156</v>
      </c>
      <c r="AD24" s="12">
        <v>70.2</v>
      </c>
      <c r="AE24" s="12">
        <v>1134</v>
      </c>
      <c r="AF24" s="12">
        <v>567</v>
      </c>
      <c r="AG24" s="12" t="s">
        <v>100</v>
      </c>
      <c r="AH24" s="12" t="s">
        <v>100</v>
      </c>
      <c r="AI24" s="12" t="s">
        <v>100</v>
      </c>
      <c r="AJ24" s="12">
        <v>1</v>
      </c>
      <c r="AK24" s="12">
        <v>3213508401</v>
      </c>
      <c r="AL24" s="12" t="s">
        <v>100</v>
      </c>
      <c r="AM24" s="12" t="b">
        <v>1</v>
      </c>
      <c r="AN24" s="12" t="s">
        <v>132</v>
      </c>
      <c r="AO24" s="12" t="b">
        <v>1</v>
      </c>
      <c r="AP24" s="13">
        <v>85.8</v>
      </c>
      <c r="AQ24" s="14">
        <f t="shared" si="4"/>
        <v>1044.5862470862471</v>
      </c>
      <c r="AR24" s="12"/>
      <c r="AS24" s="12" t="s">
        <v>100</v>
      </c>
      <c r="AT24" s="17">
        <v>44104</v>
      </c>
      <c r="AU24" s="17">
        <v>42977</v>
      </c>
      <c r="AV24" s="12">
        <v>20451.5</v>
      </c>
      <c r="AW24" s="17">
        <v>43769</v>
      </c>
      <c r="AX24" s="12" t="b">
        <v>1</v>
      </c>
      <c r="AY24" s="12" t="s">
        <v>100</v>
      </c>
      <c r="AZ24" s="12" t="s">
        <v>100</v>
      </c>
      <c r="BA24" s="19">
        <v>1453</v>
      </c>
      <c r="BB24" s="19">
        <v>220</v>
      </c>
      <c r="BC24" s="12">
        <v>104174</v>
      </c>
      <c r="BD24" s="12" t="b">
        <v>1</v>
      </c>
      <c r="BE24" s="12" t="s">
        <v>100</v>
      </c>
      <c r="BF24" s="12" t="s">
        <v>100</v>
      </c>
      <c r="BG24" s="12" t="s">
        <v>100</v>
      </c>
      <c r="BH24" s="12" t="s">
        <v>112</v>
      </c>
      <c r="BI24" s="12" t="s">
        <v>100</v>
      </c>
      <c r="BJ24" s="12" t="b">
        <v>0</v>
      </c>
      <c r="BK24" s="12" t="s">
        <v>100</v>
      </c>
      <c r="BL24" s="12" t="s">
        <v>100</v>
      </c>
      <c r="BM24" s="12" t="s">
        <v>100</v>
      </c>
      <c r="BN24" s="12" t="s">
        <v>100</v>
      </c>
      <c r="BO24" s="12" t="s">
        <v>100</v>
      </c>
      <c r="BP24" s="12" t="s">
        <v>100</v>
      </c>
      <c r="BQ24" s="12" t="s">
        <v>100</v>
      </c>
      <c r="BR24" s="12"/>
      <c r="BS24" s="12" t="s">
        <v>100</v>
      </c>
      <c r="BT24" s="12" t="s">
        <v>100</v>
      </c>
      <c r="BU24" s="12" t="s">
        <v>100</v>
      </c>
      <c r="BV24" s="12" t="s">
        <v>179</v>
      </c>
      <c r="BW24" s="12" t="s">
        <v>100</v>
      </c>
      <c r="BX24" s="12" t="s">
        <v>100</v>
      </c>
      <c r="BY24" s="12" t="b">
        <v>0</v>
      </c>
      <c r="BZ24" s="12" t="s">
        <v>100</v>
      </c>
      <c r="CA24" s="12">
        <v>69174</v>
      </c>
      <c r="CB24" s="12" t="s">
        <v>100</v>
      </c>
      <c r="CC24" s="12"/>
      <c r="CD24" s="12" t="s">
        <v>100</v>
      </c>
      <c r="CE24" s="12" t="s">
        <v>100</v>
      </c>
      <c r="CF24" s="12" t="s">
        <v>100</v>
      </c>
      <c r="CG24" s="12" t="s">
        <v>100</v>
      </c>
      <c r="CH24" s="12" t="s">
        <v>100</v>
      </c>
      <c r="CI24" s="12">
        <v>358</v>
      </c>
      <c r="CJ24" s="12">
        <v>1</v>
      </c>
      <c r="CK24" s="20"/>
      <c r="CL24" s="16"/>
      <c r="CM24" s="20"/>
      <c r="CN24" s="20"/>
      <c r="CO24" s="51" t="s">
        <v>175</v>
      </c>
    </row>
    <row r="25" spans="1:93" ht="30" customHeight="1" x14ac:dyDescent="0.25">
      <c r="A25" s="9">
        <v>12</v>
      </c>
      <c r="B25" s="9">
        <v>120</v>
      </c>
      <c r="C25" s="10" t="s">
        <v>180</v>
      </c>
      <c r="D25" s="12" t="s">
        <v>181</v>
      </c>
      <c r="E25" s="11" t="s">
        <v>94</v>
      </c>
      <c r="F25" s="11" t="s">
        <v>120</v>
      </c>
      <c r="G25" s="12" t="s">
        <v>108</v>
      </c>
      <c r="H25" s="12" t="s">
        <v>109</v>
      </c>
      <c r="I25" s="11" t="s">
        <v>98</v>
      </c>
      <c r="J25" s="37">
        <v>256.39999999999998</v>
      </c>
      <c r="K25" s="35">
        <f t="shared" si="0"/>
        <v>234.009360374415</v>
      </c>
      <c r="L25" s="14">
        <v>60000</v>
      </c>
      <c r="M25" s="15">
        <f t="shared" si="1"/>
        <v>60000</v>
      </c>
      <c r="N25" s="15">
        <v>31281</v>
      </c>
      <c r="O25" s="15">
        <f t="shared" si="2"/>
        <v>31281</v>
      </c>
      <c r="P25" s="35">
        <f t="shared" si="3"/>
        <v>122.00078003120126</v>
      </c>
      <c r="Q25" s="14">
        <f t="shared" si="5"/>
        <v>307038</v>
      </c>
      <c r="R25" s="16">
        <v>0</v>
      </c>
      <c r="S25" s="15">
        <v>0</v>
      </c>
      <c r="T25" s="14">
        <v>28719</v>
      </c>
      <c r="U25" s="12"/>
      <c r="V25" s="11"/>
      <c r="W25" s="12" t="s">
        <v>110</v>
      </c>
      <c r="X25" s="12" t="s">
        <v>100</v>
      </c>
      <c r="Y25" s="12" t="s">
        <v>100</v>
      </c>
      <c r="Z25" s="12" t="s">
        <v>100</v>
      </c>
      <c r="AA25" s="12" t="s">
        <v>121</v>
      </c>
      <c r="AB25" s="17">
        <v>43891</v>
      </c>
      <c r="AC25" s="12">
        <v>192</v>
      </c>
      <c r="AD25" s="12">
        <v>153.6</v>
      </c>
      <c r="AE25" s="12">
        <v>1282</v>
      </c>
      <c r="AF25" s="12">
        <v>1025.5999999999999</v>
      </c>
      <c r="AG25" s="12" t="s">
        <v>100</v>
      </c>
      <c r="AH25" s="12" t="s">
        <v>100</v>
      </c>
      <c r="AI25" s="12" t="s">
        <v>100</v>
      </c>
      <c r="AJ25" s="12">
        <v>0</v>
      </c>
      <c r="AK25" s="12" t="s">
        <v>111</v>
      </c>
      <c r="AL25" s="12" t="s">
        <v>100</v>
      </c>
      <c r="AM25" s="12" t="b">
        <v>1</v>
      </c>
      <c r="AN25" s="12" t="s">
        <v>132</v>
      </c>
      <c r="AO25" s="12" t="b">
        <v>1</v>
      </c>
      <c r="AP25" s="13">
        <v>38.4</v>
      </c>
      <c r="AQ25" s="14">
        <f t="shared" si="4"/>
        <v>1562.5</v>
      </c>
      <c r="AR25" s="12" t="s">
        <v>100</v>
      </c>
      <c r="AS25" s="12" t="s">
        <v>100</v>
      </c>
      <c r="AT25" s="17">
        <v>44105</v>
      </c>
      <c r="AU25" s="17" t="s">
        <v>100</v>
      </c>
      <c r="AV25" s="12">
        <v>0</v>
      </c>
      <c r="AW25" s="17" t="s">
        <v>100</v>
      </c>
      <c r="AX25" s="12" t="b">
        <v>1</v>
      </c>
      <c r="AY25" s="12" t="s">
        <v>100</v>
      </c>
      <c r="AZ25" s="12" t="s">
        <v>100</v>
      </c>
      <c r="BA25" s="19">
        <v>1562</v>
      </c>
      <c r="BB25" s="19">
        <v>234</v>
      </c>
      <c r="BC25" s="12">
        <v>60000</v>
      </c>
      <c r="BD25" s="12" t="b">
        <v>1</v>
      </c>
      <c r="BE25" s="12" t="s">
        <v>100</v>
      </c>
      <c r="BF25" s="12" t="s">
        <v>100</v>
      </c>
      <c r="BG25" s="12" t="s">
        <v>100</v>
      </c>
      <c r="BH25" s="12" t="s">
        <v>112</v>
      </c>
      <c r="BI25" s="12" t="s">
        <v>100</v>
      </c>
      <c r="BJ25" s="12" t="b">
        <v>0</v>
      </c>
      <c r="BK25" s="12" t="s">
        <v>100</v>
      </c>
      <c r="BL25" s="12" t="s">
        <v>100</v>
      </c>
      <c r="BM25" s="12" t="s">
        <v>100</v>
      </c>
      <c r="BN25" s="12" t="s">
        <v>100</v>
      </c>
      <c r="BO25" s="12" t="s">
        <v>100</v>
      </c>
      <c r="BP25" s="12" t="s">
        <v>100</v>
      </c>
      <c r="BQ25" s="12" t="s">
        <v>100</v>
      </c>
      <c r="BR25" s="12" t="s">
        <v>100</v>
      </c>
      <c r="BS25" s="12" t="s">
        <v>100</v>
      </c>
      <c r="BT25" s="12" t="s">
        <v>100</v>
      </c>
      <c r="BU25" s="12" t="s">
        <v>100</v>
      </c>
      <c r="BV25" s="12" t="s">
        <v>114</v>
      </c>
      <c r="BW25" s="12" t="s">
        <v>100</v>
      </c>
      <c r="BX25" s="12" t="s">
        <v>100</v>
      </c>
      <c r="BY25" s="12" t="b">
        <v>0</v>
      </c>
      <c r="BZ25" s="12" t="s">
        <v>100</v>
      </c>
      <c r="CA25" s="12">
        <v>31281</v>
      </c>
      <c r="CB25" s="12">
        <v>0</v>
      </c>
      <c r="CC25" s="12" t="s">
        <v>182</v>
      </c>
      <c r="CD25" s="12" t="s">
        <v>100</v>
      </c>
      <c r="CE25" s="12" t="s">
        <v>100</v>
      </c>
      <c r="CF25" s="12" t="s">
        <v>116</v>
      </c>
      <c r="CG25" s="12" t="s">
        <v>100</v>
      </c>
      <c r="CH25" s="12" t="s">
        <v>100</v>
      </c>
      <c r="CI25" s="12">
        <v>105</v>
      </c>
      <c r="CJ25" s="12">
        <v>1</v>
      </c>
      <c r="CK25" s="20"/>
      <c r="CL25" s="16"/>
      <c r="CM25" s="20"/>
      <c r="CN25" s="20"/>
      <c r="CO25" s="51" t="s">
        <v>125</v>
      </c>
    </row>
    <row r="26" spans="1:93" ht="30" customHeight="1" x14ac:dyDescent="0.25">
      <c r="A26" s="9">
        <v>13</v>
      </c>
      <c r="B26" s="9">
        <v>121</v>
      </c>
      <c r="C26" s="10" t="s">
        <v>183</v>
      </c>
      <c r="D26" s="12" t="s">
        <v>169</v>
      </c>
      <c r="E26" s="11" t="s">
        <v>128</v>
      </c>
      <c r="F26" s="11" t="s">
        <v>120</v>
      </c>
      <c r="G26" s="12" t="s">
        <v>170</v>
      </c>
      <c r="H26" s="12" t="s">
        <v>171</v>
      </c>
      <c r="I26" s="11" t="s">
        <v>153</v>
      </c>
      <c r="J26" s="37">
        <v>411.5</v>
      </c>
      <c r="K26" s="35">
        <f t="shared" si="0"/>
        <v>242.9647630619684</v>
      </c>
      <c r="L26" s="14">
        <v>99980</v>
      </c>
      <c r="M26" s="15">
        <f t="shared" si="1"/>
        <v>64980</v>
      </c>
      <c r="N26" s="15">
        <v>50203</v>
      </c>
      <c r="O26" s="15">
        <f t="shared" si="2"/>
        <v>50203</v>
      </c>
      <c r="P26" s="35">
        <f t="shared" si="3"/>
        <v>122</v>
      </c>
      <c r="Q26" s="14">
        <f t="shared" si="5"/>
        <v>357241</v>
      </c>
      <c r="R26" s="16">
        <v>35000</v>
      </c>
      <c r="S26" s="15">
        <v>0</v>
      </c>
      <c r="T26" s="14">
        <v>14777</v>
      </c>
      <c r="U26" s="12"/>
      <c r="V26" s="11" t="s">
        <v>172</v>
      </c>
      <c r="W26" s="12" t="s">
        <v>131</v>
      </c>
      <c r="X26" s="12" t="s">
        <v>100</v>
      </c>
      <c r="Y26" s="12" t="s">
        <v>100</v>
      </c>
      <c r="Z26" s="12" t="s">
        <v>100</v>
      </c>
      <c r="AA26" s="12" t="s">
        <v>173</v>
      </c>
      <c r="AB26" s="17">
        <v>43852</v>
      </c>
      <c r="AC26" s="12">
        <v>113</v>
      </c>
      <c r="AD26" s="12">
        <v>50.85</v>
      </c>
      <c r="AE26" s="12">
        <v>823</v>
      </c>
      <c r="AF26" s="12">
        <v>411.5</v>
      </c>
      <c r="AG26" s="12" t="s">
        <v>100</v>
      </c>
      <c r="AH26" s="12" t="s">
        <v>100</v>
      </c>
      <c r="AI26" s="12" t="s">
        <v>100</v>
      </c>
      <c r="AJ26" s="12">
        <v>0</v>
      </c>
      <c r="AK26" s="12">
        <v>3213508401</v>
      </c>
      <c r="AL26" s="12" t="s">
        <v>100</v>
      </c>
      <c r="AM26" s="12" t="b">
        <v>0</v>
      </c>
      <c r="AN26" s="12" t="s">
        <v>132</v>
      </c>
      <c r="AO26" s="12" t="b">
        <v>0</v>
      </c>
      <c r="AP26" s="13">
        <v>62.15</v>
      </c>
      <c r="AQ26" s="14">
        <f t="shared" si="4"/>
        <v>1045.534995977474</v>
      </c>
      <c r="AR26" s="12" t="s">
        <v>100</v>
      </c>
      <c r="AS26" s="12" t="s">
        <v>100</v>
      </c>
      <c r="AT26" s="17">
        <v>44034</v>
      </c>
      <c r="AU26" s="17">
        <v>43668</v>
      </c>
      <c r="AV26" s="12" t="s">
        <v>100</v>
      </c>
      <c r="AW26" s="17">
        <v>43852</v>
      </c>
      <c r="AX26" s="12" t="b">
        <v>0</v>
      </c>
      <c r="AY26" s="12" t="s">
        <v>100</v>
      </c>
      <c r="AZ26" s="12" t="s">
        <v>100</v>
      </c>
      <c r="BA26" s="19">
        <v>1609</v>
      </c>
      <c r="BB26" s="19">
        <v>243</v>
      </c>
      <c r="BC26" s="12">
        <v>99980</v>
      </c>
      <c r="BD26" s="12" t="b">
        <v>1</v>
      </c>
      <c r="BE26" s="12" t="s">
        <v>100</v>
      </c>
      <c r="BF26" s="12" t="s">
        <v>100</v>
      </c>
      <c r="BG26" s="12" t="s">
        <v>100</v>
      </c>
      <c r="BH26" s="12" t="s">
        <v>112</v>
      </c>
      <c r="BI26" s="12" t="s">
        <v>100</v>
      </c>
      <c r="BJ26" s="12" t="b">
        <v>0</v>
      </c>
      <c r="BK26" s="12" t="s">
        <v>100</v>
      </c>
      <c r="BL26" s="12" t="s">
        <v>100</v>
      </c>
      <c r="BM26" s="12" t="s">
        <v>100</v>
      </c>
      <c r="BN26" s="12" t="s">
        <v>100</v>
      </c>
      <c r="BO26" s="12" t="s">
        <v>100</v>
      </c>
      <c r="BP26" s="12" t="s">
        <v>100</v>
      </c>
      <c r="BQ26" s="12" t="s">
        <v>100</v>
      </c>
      <c r="BR26" s="12" t="s">
        <v>100</v>
      </c>
      <c r="BS26" s="12" t="s">
        <v>100</v>
      </c>
      <c r="BT26" s="12" t="s">
        <v>100</v>
      </c>
      <c r="BU26" s="12" t="s">
        <v>100</v>
      </c>
      <c r="BV26" s="12" t="s">
        <v>184</v>
      </c>
      <c r="BW26" s="12" t="s">
        <v>100</v>
      </c>
      <c r="BX26" s="12" t="s">
        <v>100</v>
      </c>
      <c r="BY26" s="12" t="b">
        <v>0</v>
      </c>
      <c r="BZ26" s="12" t="s">
        <v>100</v>
      </c>
      <c r="CA26" s="12">
        <v>50203</v>
      </c>
      <c r="CB26" s="12" t="s">
        <v>100</v>
      </c>
      <c r="CC26" s="12" t="s">
        <v>100</v>
      </c>
      <c r="CD26" s="12" t="s">
        <v>100</v>
      </c>
      <c r="CE26" s="12" t="s">
        <v>100</v>
      </c>
      <c r="CF26" s="12" t="s">
        <v>100</v>
      </c>
      <c r="CG26" s="12" t="s">
        <v>100</v>
      </c>
      <c r="CH26" s="12" t="s">
        <v>100</v>
      </c>
      <c r="CI26" s="12" t="s">
        <v>100</v>
      </c>
      <c r="CJ26" s="12">
        <v>1</v>
      </c>
      <c r="CK26" s="20"/>
      <c r="CL26" s="16"/>
      <c r="CM26" s="20"/>
      <c r="CN26" s="20"/>
      <c r="CO26" s="51" t="s">
        <v>175</v>
      </c>
    </row>
    <row r="27" spans="1:93" ht="30" customHeight="1" x14ac:dyDescent="0.25">
      <c r="A27" s="9">
        <v>14</v>
      </c>
      <c r="B27" s="9">
        <v>122</v>
      </c>
      <c r="C27" s="10" t="s">
        <v>185</v>
      </c>
      <c r="D27" s="12" t="s">
        <v>169</v>
      </c>
      <c r="E27" s="11" t="s">
        <v>128</v>
      </c>
      <c r="F27" s="11" t="s">
        <v>120</v>
      </c>
      <c r="G27" s="12" t="s">
        <v>170</v>
      </c>
      <c r="H27" s="12" t="s">
        <v>171</v>
      </c>
      <c r="I27" s="11" t="s">
        <v>98</v>
      </c>
      <c r="J27" s="37">
        <v>328.5</v>
      </c>
      <c r="K27" s="35">
        <f t="shared" si="0"/>
        <v>316.13850837138506</v>
      </c>
      <c r="L27" s="14">
        <v>103851.5</v>
      </c>
      <c r="M27" s="15">
        <f t="shared" si="1"/>
        <v>68851.5</v>
      </c>
      <c r="N27" s="15">
        <v>40077</v>
      </c>
      <c r="O27" s="15">
        <f t="shared" si="2"/>
        <v>40077</v>
      </c>
      <c r="P27" s="35">
        <f t="shared" si="3"/>
        <v>122</v>
      </c>
      <c r="Q27" s="14">
        <f t="shared" si="5"/>
        <v>397318</v>
      </c>
      <c r="R27" s="16">
        <v>35000</v>
      </c>
      <c r="S27" s="15">
        <v>0</v>
      </c>
      <c r="T27" s="14">
        <v>28774.5</v>
      </c>
      <c r="U27" s="12"/>
      <c r="V27" s="11" t="s">
        <v>172</v>
      </c>
      <c r="W27" s="12" t="s">
        <v>131</v>
      </c>
      <c r="X27" s="12" t="s">
        <v>100</v>
      </c>
      <c r="Y27" s="12" t="s">
        <v>100</v>
      </c>
      <c r="Z27" s="12" t="s">
        <v>100</v>
      </c>
      <c r="AA27" s="12" t="s">
        <v>173</v>
      </c>
      <c r="AB27" s="17">
        <v>43891</v>
      </c>
      <c r="AC27" s="12">
        <v>90</v>
      </c>
      <c r="AD27" s="12">
        <v>40.5</v>
      </c>
      <c r="AE27" s="12">
        <v>657</v>
      </c>
      <c r="AF27" s="12">
        <v>328.5</v>
      </c>
      <c r="AG27" s="12" t="s">
        <v>100</v>
      </c>
      <c r="AH27" s="12" t="s">
        <v>100</v>
      </c>
      <c r="AI27" s="12" t="s">
        <v>100</v>
      </c>
      <c r="AJ27" s="12">
        <v>1</v>
      </c>
      <c r="AK27" s="12">
        <v>3213508401</v>
      </c>
      <c r="AL27" s="12" t="s">
        <v>100</v>
      </c>
      <c r="AM27" s="12" t="b">
        <v>0</v>
      </c>
      <c r="AN27" s="12" t="s">
        <v>132</v>
      </c>
      <c r="AO27" s="12" t="b">
        <v>1</v>
      </c>
      <c r="AP27" s="13">
        <v>49.5</v>
      </c>
      <c r="AQ27" s="14">
        <f t="shared" si="4"/>
        <v>1390.939393939394</v>
      </c>
      <c r="AR27" s="12" t="s">
        <v>100</v>
      </c>
      <c r="AS27" s="12" t="s">
        <v>100</v>
      </c>
      <c r="AT27" s="17">
        <v>44104</v>
      </c>
      <c r="AU27" s="17">
        <v>42654</v>
      </c>
      <c r="AV27" s="12">
        <v>23851.5</v>
      </c>
      <c r="AW27" s="17">
        <v>43830</v>
      </c>
      <c r="AX27" s="12" t="b">
        <v>0</v>
      </c>
      <c r="AY27" s="12" t="s">
        <v>100</v>
      </c>
      <c r="AZ27" s="12" t="s">
        <v>100</v>
      </c>
      <c r="BA27" s="19">
        <v>2098</v>
      </c>
      <c r="BB27" s="19">
        <v>316</v>
      </c>
      <c r="BC27" s="12">
        <v>80000</v>
      </c>
      <c r="BD27" s="12" t="b">
        <v>0</v>
      </c>
      <c r="BE27" s="12" t="s">
        <v>100</v>
      </c>
      <c r="BF27" s="12" t="s">
        <v>100</v>
      </c>
      <c r="BG27" s="12" t="s">
        <v>100</v>
      </c>
      <c r="BH27" s="12" t="s">
        <v>112</v>
      </c>
      <c r="BI27" s="12" t="s">
        <v>100</v>
      </c>
      <c r="BJ27" s="12" t="b">
        <v>0</v>
      </c>
      <c r="BK27" s="12" t="s">
        <v>100</v>
      </c>
      <c r="BL27" s="12" t="s">
        <v>100</v>
      </c>
      <c r="BM27" s="12" t="s">
        <v>100</v>
      </c>
      <c r="BN27" s="12" t="s">
        <v>100</v>
      </c>
      <c r="BO27" s="12" t="s">
        <v>100</v>
      </c>
      <c r="BP27" s="12" t="s">
        <v>100</v>
      </c>
      <c r="BQ27" s="12" t="s">
        <v>100</v>
      </c>
      <c r="BR27" s="12" t="s">
        <v>100</v>
      </c>
      <c r="BS27" s="12" t="s">
        <v>100</v>
      </c>
      <c r="BT27" s="12" t="s">
        <v>100</v>
      </c>
      <c r="BU27" s="12" t="s">
        <v>100</v>
      </c>
      <c r="BV27" s="12" t="s">
        <v>186</v>
      </c>
      <c r="BW27" s="12" t="s">
        <v>100</v>
      </c>
      <c r="BX27" s="12" t="s">
        <v>100</v>
      </c>
      <c r="BY27" s="12" t="b">
        <v>0</v>
      </c>
      <c r="BZ27" s="12" t="s">
        <v>100</v>
      </c>
      <c r="CA27" s="12">
        <v>40077</v>
      </c>
      <c r="CB27" s="12" t="s">
        <v>100</v>
      </c>
      <c r="CC27" s="12" t="s">
        <v>100</v>
      </c>
      <c r="CD27" s="12" t="s">
        <v>100</v>
      </c>
      <c r="CE27" s="12" t="s">
        <v>100</v>
      </c>
      <c r="CF27" s="12" t="s">
        <v>100</v>
      </c>
      <c r="CG27" s="12" t="s">
        <v>100</v>
      </c>
      <c r="CH27" s="12" t="s">
        <v>100</v>
      </c>
      <c r="CI27" s="12">
        <v>300</v>
      </c>
      <c r="CJ27" s="12">
        <v>1</v>
      </c>
      <c r="CK27" s="20"/>
      <c r="CL27" s="16"/>
      <c r="CM27" s="20"/>
      <c r="CN27" s="20"/>
      <c r="CO27" s="51" t="s">
        <v>175</v>
      </c>
    </row>
    <row r="28" spans="1:93" ht="30" customHeight="1" x14ac:dyDescent="0.25">
      <c r="A28" s="9">
        <v>15</v>
      </c>
      <c r="B28" s="9">
        <v>123</v>
      </c>
      <c r="C28" s="10" t="s">
        <v>187</v>
      </c>
      <c r="D28" s="11" t="s">
        <v>188</v>
      </c>
      <c r="E28" s="11" t="s">
        <v>189</v>
      </c>
      <c r="F28" s="11" t="s">
        <v>120</v>
      </c>
      <c r="G28" s="12" t="s">
        <v>190</v>
      </c>
      <c r="H28" s="12" t="s">
        <v>191</v>
      </c>
      <c r="I28" s="11" t="s">
        <v>153</v>
      </c>
      <c r="J28" s="37">
        <v>800</v>
      </c>
      <c r="K28" s="35">
        <f t="shared" si="0"/>
        <v>2130.1999999999998</v>
      </c>
      <c r="L28" s="14">
        <v>1704160</v>
      </c>
      <c r="M28" s="15">
        <f t="shared" si="1"/>
        <v>1704160</v>
      </c>
      <c r="N28" s="15">
        <v>97600</v>
      </c>
      <c r="O28" s="15">
        <f t="shared" si="2"/>
        <v>97600</v>
      </c>
      <c r="P28" s="35">
        <f t="shared" si="3"/>
        <v>122</v>
      </c>
      <c r="Q28" s="14">
        <f t="shared" si="5"/>
        <v>494918</v>
      </c>
      <c r="R28" s="16">
        <v>0</v>
      </c>
      <c r="S28" s="15">
        <v>0</v>
      </c>
      <c r="T28" s="14">
        <v>1606560</v>
      </c>
      <c r="U28" s="11" t="s">
        <v>192</v>
      </c>
      <c r="V28" s="12"/>
      <c r="W28" s="12" t="s">
        <v>193</v>
      </c>
      <c r="X28" s="12" t="s">
        <v>100</v>
      </c>
      <c r="Y28" s="12" t="s">
        <v>100</v>
      </c>
      <c r="Z28" s="12" t="s">
        <v>100</v>
      </c>
      <c r="AA28" s="12" t="s">
        <v>194</v>
      </c>
      <c r="AB28" s="17">
        <v>44105</v>
      </c>
      <c r="AC28" s="12">
        <v>668</v>
      </c>
      <c r="AD28" s="12">
        <v>302</v>
      </c>
      <c r="AE28" s="12">
        <v>3416</v>
      </c>
      <c r="AF28" s="12">
        <v>2616</v>
      </c>
      <c r="AG28" s="12" t="s">
        <v>100</v>
      </c>
      <c r="AH28" s="12" t="s">
        <v>100</v>
      </c>
      <c r="AI28" s="12" t="s">
        <v>195</v>
      </c>
      <c r="AJ28" s="12">
        <v>0</v>
      </c>
      <c r="AK28" s="12" t="s">
        <v>196</v>
      </c>
      <c r="AL28" s="12" t="s">
        <v>100</v>
      </c>
      <c r="AM28" s="12" t="b">
        <v>0</v>
      </c>
      <c r="AN28" s="12" t="s">
        <v>143</v>
      </c>
      <c r="AO28" s="12" t="b">
        <v>1</v>
      </c>
      <c r="AP28" s="13">
        <v>366</v>
      </c>
      <c r="AQ28" s="14">
        <f t="shared" si="4"/>
        <v>4656.1748633879779</v>
      </c>
      <c r="AR28" s="12" t="s">
        <v>195</v>
      </c>
      <c r="AS28" s="12" t="s">
        <v>100</v>
      </c>
      <c r="AT28" s="17">
        <v>44287</v>
      </c>
      <c r="AU28" s="17">
        <v>43460</v>
      </c>
      <c r="AV28" s="12">
        <v>132930</v>
      </c>
      <c r="AW28" s="17">
        <v>43875</v>
      </c>
      <c r="AX28" s="12" t="b">
        <v>0</v>
      </c>
      <c r="AY28" s="12" t="s">
        <v>100</v>
      </c>
      <c r="AZ28" s="12" t="s">
        <v>100</v>
      </c>
      <c r="BA28" s="19">
        <v>4656</v>
      </c>
      <c r="BB28" s="19">
        <v>2130</v>
      </c>
      <c r="BC28" s="12">
        <v>1571230</v>
      </c>
      <c r="BD28" s="12" t="b">
        <v>0</v>
      </c>
      <c r="BE28" s="12" t="s">
        <v>100</v>
      </c>
      <c r="BF28" s="12" t="s">
        <v>100</v>
      </c>
      <c r="BG28" s="12" t="s">
        <v>100</v>
      </c>
      <c r="BH28" s="12" t="s">
        <v>112</v>
      </c>
      <c r="BI28" s="12" t="s">
        <v>100</v>
      </c>
      <c r="BJ28" s="12" t="b">
        <v>0</v>
      </c>
      <c r="BK28" s="12" t="s">
        <v>100</v>
      </c>
      <c r="BL28" s="12" t="s">
        <v>100</v>
      </c>
      <c r="BM28" s="12" t="s">
        <v>100</v>
      </c>
      <c r="BN28" s="12" t="s">
        <v>100</v>
      </c>
      <c r="BO28" s="12" t="s">
        <v>100</v>
      </c>
      <c r="BP28" s="12" t="s">
        <v>100</v>
      </c>
      <c r="BQ28" s="12" t="s">
        <v>100</v>
      </c>
      <c r="BR28" s="12" t="s">
        <v>195</v>
      </c>
      <c r="BS28" s="12" t="s">
        <v>100</v>
      </c>
      <c r="BT28" s="12" t="s">
        <v>100</v>
      </c>
      <c r="BU28" s="12" t="s">
        <v>100</v>
      </c>
      <c r="BV28" s="12" t="s">
        <v>197</v>
      </c>
      <c r="BW28" s="12" t="s">
        <v>100</v>
      </c>
      <c r="BX28" s="12" t="s">
        <v>100</v>
      </c>
      <c r="BY28" s="12" t="b">
        <v>0</v>
      </c>
      <c r="BZ28" s="12" t="s">
        <v>100</v>
      </c>
      <c r="CA28" s="12">
        <v>0</v>
      </c>
      <c r="CB28" s="12">
        <v>0</v>
      </c>
      <c r="CC28" s="12" t="s">
        <v>198</v>
      </c>
      <c r="CD28" s="12" t="s">
        <v>100</v>
      </c>
      <c r="CE28" s="12" t="s">
        <v>100</v>
      </c>
      <c r="CF28" s="12" t="s">
        <v>199</v>
      </c>
      <c r="CG28" s="12" t="s">
        <v>100</v>
      </c>
      <c r="CH28" s="12" t="s">
        <v>100</v>
      </c>
      <c r="CI28" s="12">
        <v>450</v>
      </c>
      <c r="CJ28" s="12">
        <v>1</v>
      </c>
      <c r="CK28" s="20"/>
      <c r="CL28" s="16"/>
      <c r="CM28" s="20"/>
      <c r="CN28" s="20"/>
      <c r="CO28" s="51" t="s">
        <v>200</v>
      </c>
    </row>
    <row r="29" spans="1:93" ht="30" customHeight="1" x14ac:dyDescent="0.25">
      <c r="A29" s="9">
        <v>16</v>
      </c>
      <c r="B29" s="9">
        <v>124</v>
      </c>
      <c r="C29" s="10" t="s">
        <v>201</v>
      </c>
      <c r="D29" s="12" t="s">
        <v>202</v>
      </c>
      <c r="E29" s="11" t="s">
        <v>203</v>
      </c>
      <c r="F29" s="11" t="s">
        <v>120</v>
      </c>
      <c r="G29" s="12" t="s">
        <v>204</v>
      </c>
      <c r="H29" s="12" t="s">
        <v>205</v>
      </c>
      <c r="I29" s="11" t="s">
        <v>98</v>
      </c>
      <c r="J29" s="37">
        <v>12.27</v>
      </c>
      <c r="K29" s="35">
        <f t="shared" si="0"/>
        <v>4074.9796251018747</v>
      </c>
      <c r="L29" s="14">
        <v>50000</v>
      </c>
      <c r="M29" s="15">
        <f t="shared" si="1"/>
        <v>48503</v>
      </c>
      <c r="N29" s="15">
        <v>1497</v>
      </c>
      <c r="O29" s="15">
        <f t="shared" si="2"/>
        <v>1497</v>
      </c>
      <c r="P29" s="35">
        <f t="shared" si="3"/>
        <v>122.00488997555013</v>
      </c>
      <c r="Q29" s="14">
        <f t="shared" si="5"/>
        <v>496415</v>
      </c>
      <c r="R29" s="16">
        <v>0</v>
      </c>
      <c r="S29" s="15">
        <v>1497</v>
      </c>
      <c r="T29" s="14">
        <v>48503</v>
      </c>
      <c r="U29" s="12" t="s">
        <v>206</v>
      </c>
      <c r="V29" s="12"/>
      <c r="W29" s="12" t="s">
        <v>207</v>
      </c>
      <c r="X29" s="12" t="s">
        <v>100</v>
      </c>
      <c r="Y29" s="12" t="s">
        <v>100</v>
      </c>
      <c r="Z29" s="12" t="s">
        <v>100</v>
      </c>
      <c r="AA29" s="12" t="s">
        <v>208</v>
      </c>
      <c r="AB29" s="17">
        <v>43862</v>
      </c>
      <c r="AC29" s="12">
        <v>4.1580000000000004</v>
      </c>
      <c r="AD29" s="12">
        <v>1.21</v>
      </c>
      <c r="AE29" s="12">
        <v>25.04</v>
      </c>
      <c r="AF29" s="12">
        <v>12.77</v>
      </c>
      <c r="AG29" s="12" t="s">
        <v>100</v>
      </c>
      <c r="AH29" s="12" t="s">
        <v>100</v>
      </c>
      <c r="AI29" s="12" t="s">
        <v>195</v>
      </c>
      <c r="AJ29" s="12">
        <v>0</v>
      </c>
      <c r="AK29" s="12" t="s">
        <v>209</v>
      </c>
      <c r="AL29" s="12" t="s">
        <v>100</v>
      </c>
      <c r="AM29" s="12" t="b">
        <v>0</v>
      </c>
      <c r="AN29" s="12" t="s">
        <v>143</v>
      </c>
      <c r="AO29" s="12" t="b">
        <v>1</v>
      </c>
      <c r="AP29" s="13">
        <v>2.948</v>
      </c>
      <c r="AQ29" s="14">
        <f t="shared" si="4"/>
        <v>16452.849389416555</v>
      </c>
      <c r="AR29" s="12" t="s">
        <v>100</v>
      </c>
      <c r="AS29" s="12" t="s">
        <v>100</v>
      </c>
      <c r="AT29" s="17">
        <v>43921</v>
      </c>
      <c r="AU29" s="17">
        <v>43835</v>
      </c>
      <c r="AV29" s="12">
        <v>5000</v>
      </c>
      <c r="AW29" s="17">
        <v>43861</v>
      </c>
      <c r="AX29" s="12" t="b">
        <v>0</v>
      </c>
      <c r="AY29" s="12" t="s">
        <v>100</v>
      </c>
      <c r="AZ29" s="12" t="s">
        <v>100</v>
      </c>
      <c r="BA29" s="19" t="s">
        <v>100</v>
      </c>
      <c r="BB29" s="19" t="s">
        <v>100</v>
      </c>
      <c r="BC29" s="12">
        <v>45000</v>
      </c>
      <c r="BD29" s="12" t="b">
        <v>0</v>
      </c>
      <c r="BE29" s="12" t="s">
        <v>100</v>
      </c>
      <c r="BF29" s="12" t="s">
        <v>100</v>
      </c>
      <c r="BG29" s="12" t="s">
        <v>100</v>
      </c>
      <c r="BH29" s="12" t="s">
        <v>112</v>
      </c>
      <c r="BI29" s="12" t="s">
        <v>100</v>
      </c>
      <c r="BJ29" s="12" t="b">
        <v>0</v>
      </c>
      <c r="BK29" s="12" t="s">
        <v>100</v>
      </c>
      <c r="BL29" s="12" t="s">
        <v>100</v>
      </c>
      <c r="BM29" s="12" t="s">
        <v>100</v>
      </c>
      <c r="BN29" s="12" t="s">
        <v>100</v>
      </c>
      <c r="BO29" s="12" t="s">
        <v>100</v>
      </c>
      <c r="BP29" s="12" t="s">
        <v>100</v>
      </c>
      <c r="BQ29" s="12" t="s">
        <v>100</v>
      </c>
      <c r="BR29" s="12" t="s">
        <v>100</v>
      </c>
      <c r="BS29" s="12" t="s">
        <v>100</v>
      </c>
      <c r="BT29" s="12" t="s">
        <v>100</v>
      </c>
      <c r="BU29" s="12" t="s">
        <v>100</v>
      </c>
      <c r="BV29" s="12" t="s">
        <v>210</v>
      </c>
      <c r="BW29" s="12" t="s">
        <v>100</v>
      </c>
      <c r="BX29" s="12" t="s">
        <v>100</v>
      </c>
      <c r="BY29" s="12" t="b">
        <v>0</v>
      </c>
      <c r="BZ29" s="12" t="s">
        <v>100</v>
      </c>
      <c r="CA29" s="12">
        <v>1497</v>
      </c>
      <c r="CB29" s="12" t="s">
        <v>100</v>
      </c>
      <c r="CC29" s="12" t="s">
        <v>100</v>
      </c>
      <c r="CD29" s="12" t="s">
        <v>100</v>
      </c>
      <c r="CE29" s="12" t="s">
        <v>100</v>
      </c>
      <c r="CF29" s="12" t="s">
        <v>211</v>
      </c>
      <c r="CG29" s="12" t="s">
        <v>100</v>
      </c>
      <c r="CH29" s="12" t="s">
        <v>100</v>
      </c>
      <c r="CI29" s="12">
        <v>10</v>
      </c>
      <c r="CJ29" s="12">
        <v>1</v>
      </c>
      <c r="CK29" s="20"/>
      <c r="CL29" s="16"/>
      <c r="CM29" s="20"/>
      <c r="CN29" s="20"/>
      <c r="CO29" s="51" t="s">
        <v>212</v>
      </c>
    </row>
    <row r="30" spans="1:93" ht="30" customHeight="1" x14ac:dyDescent="0.25">
      <c r="A30" s="9">
        <v>17</v>
      </c>
      <c r="B30" s="9">
        <v>125</v>
      </c>
      <c r="C30" s="10" t="s">
        <v>213</v>
      </c>
      <c r="D30" s="12" t="s">
        <v>214</v>
      </c>
      <c r="E30" s="11" t="s">
        <v>215</v>
      </c>
      <c r="F30" s="11" t="s">
        <v>120</v>
      </c>
      <c r="G30" s="12" t="s">
        <v>204</v>
      </c>
      <c r="H30" s="12" t="s">
        <v>205</v>
      </c>
      <c r="I30" s="11" t="s">
        <v>98</v>
      </c>
      <c r="J30" s="37">
        <v>85.11</v>
      </c>
      <c r="K30" s="35">
        <f t="shared" si="0"/>
        <v>6458.0307836916927</v>
      </c>
      <c r="L30" s="14">
        <v>549643</v>
      </c>
      <c r="M30" s="15">
        <f t="shared" si="1"/>
        <v>549643</v>
      </c>
      <c r="N30" s="15">
        <v>10383</v>
      </c>
      <c r="O30" s="15">
        <f t="shared" si="2"/>
        <v>10383</v>
      </c>
      <c r="P30" s="35">
        <f t="shared" si="3"/>
        <v>121.99506520972859</v>
      </c>
      <c r="Q30" s="14">
        <f t="shared" si="5"/>
        <v>506798</v>
      </c>
      <c r="R30" s="16">
        <v>0</v>
      </c>
      <c r="S30" s="15">
        <v>0</v>
      </c>
      <c r="T30" s="14">
        <v>539260</v>
      </c>
      <c r="U30" s="12"/>
      <c r="V30" s="12"/>
      <c r="W30" s="12" t="s">
        <v>207</v>
      </c>
      <c r="X30" s="12" t="s">
        <v>100</v>
      </c>
      <c r="Y30" s="12" t="s">
        <v>100</v>
      </c>
      <c r="Z30" s="12" t="s">
        <v>100</v>
      </c>
      <c r="AA30" s="12" t="s">
        <v>216</v>
      </c>
      <c r="AB30" s="17">
        <v>44105</v>
      </c>
      <c r="AC30" s="12">
        <v>35.5</v>
      </c>
      <c r="AD30" s="12">
        <v>12.81</v>
      </c>
      <c r="AE30" s="12">
        <v>224.76</v>
      </c>
      <c r="AF30" s="12">
        <v>139.65</v>
      </c>
      <c r="AG30" s="12" t="s">
        <v>100</v>
      </c>
      <c r="AH30" s="12" t="s">
        <v>100</v>
      </c>
      <c r="AI30" s="12" t="s">
        <v>100</v>
      </c>
      <c r="AJ30" s="12">
        <v>0</v>
      </c>
      <c r="AK30" s="12" t="s">
        <v>209</v>
      </c>
      <c r="AL30" s="12" t="s">
        <v>100</v>
      </c>
      <c r="AM30" s="12" t="b">
        <v>0</v>
      </c>
      <c r="AN30" s="12" t="s">
        <v>143</v>
      </c>
      <c r="AO30" s="12" t="b">
        <v>0</v>
      </c>
      <c r="AP30" s="13">
        <v>22.69</v>
      </c>
      <c r="AQ30" s="14">
        <f t="shared" si="4"/>
        <v>24224.019391802554</v>
      </c>
      <c r="AR30" s="12" t="s">
        <v>100</v>
      </c>
      <c r="AS30" s="12" t="s">
        <v>100</v>
      </c>
      <c r="AT30" s="17">
        <v>44270</v>
      </c>
      <c r="AU30" s="17">
        <v>43800</v>
      </c>
      <c r="AV30" s="12">
        <v>45425</v>
      </c>
      <c r="AW30" s="17">
        <v>43497</v>
      </c>
      <c r="AX30" s="12" t="b">
        <v>0</v>
      </c>
      <c r="AY30" s="12" t="s">
        <v>100</v>
      </c>
      <c r="AZ30" s="12" t="s">
        <v>100</v>
      </c>
      <c r="BA30" s="19" t="s">
        <v>100</v>
      </c>
      <c r="BB30" s="19" t="s">
        <v>100</v>
      </c>
      <c r="BC30" s="12">
        <v>504218</v>
      </c>
      <c r="BD30" s="12" t="b">
        <v>0</v>
      </c>
      <c r="BE30" s="12" t="s">
        <v>100</v>
      </c>
      <c r="BF30" s="12" t="s">
        <v>100</v>
      </c>
      <c r="BG30" s="12" t="s">
        <v>100</v>
      </c>
      <c r="BH30" s="12" t="s">
        <v>112</v>
      </c>
      <c r="BI30" s="12" t="s">
        <v>100</v>
      </c>
      <c r="BJ30" s="12" t="b">
        <v>0</v>
      </c>
      <c r="BK30" s="12" t="s">
        <v>100</v>
      </c>
      <c r="BL30" s="12" t="s">
        <v>100</v>
      </c>
      <c r="BM30" s="12" t="s">
        <v>100</v>
      </c>
      <c r="BN30" s="12" t="s">
        <v>100</v>
      </c>
      <c r="BO30" s="12" t="s">
        <v>100</v>
      </c>
      <c r="BP30" s="12" t="s">
        <v>100</v>
      </c>
      <c r="BQ30" s="12" t="s">
        <v>100</v>
      </c>
      <c r="BR30" s="12" t="s">
        <v>100</v>
      </c>
      <c r="BS30" s="12" t="s">
        <v>100</v>
      </c>
      <c r="BT30" s="12" t="s">
        <v>100</v>
      </c>
      <c r="BU30" s="12" t="s">
        <v>100</v>
      </c>
      <c r="BV30" s="12" t="s">
        <v>217</v>
      </c>
      <c r="BW30" s="12" t="s">
        <v>100</v>
      </c>
      <c r="BX30" s="12" t="s">
        <v>100</v>
      </c>
      <c r="BY30" s="12" t="b">
        <v>0</v>
      </c>
      <c r="BZ30" s="12" t="s">
        <v>100</v>
      </c>
      <c r="CA30" s="12">
        <v>10383</v>
      </c>
      <c r="CB30" s="12">
        <v>0</v>
      </c>
      <c r="CC30" s="12" t="s">
        <v>100</v>
      </c>
      <c r="CD30" s="12" t="s">
        <v>100</v>
      </c>
      <c r="CE30" s="12" t="s">
        <v>100</v>
      </c>
      <c r="CF30" s="12" t="s">
        <v>211</v>
      </c>
      <c r="CG30" s="12" t="s">
        <v>100</v>
      </c>
      <c r="CH30" s="12" t="s">
        <v>100</v>
      </c>
      <c r="CI30" s="12">
        <v>25</v>
      </c>
      <c r="CJ30" s="12">
        <v>1</v>
      </c>
      <c r="CK30" s="20"/>
      <c r="CL30" s="16"/>
      <c r="CM30" s="20"/>
      <c r="CN30" s="20"/>
      <c r="CO30" s="51" t="s">
        <v>218</v>
      </c>
    </row>
    <row r="31" spans="1:93" ht="30" customHeight="1" x14ac:dyDescent="0.25">
      <c r="A31" s="9">
        <v>19</v>
      </c>
      <c r="B31" s="9">
        <v>127</v>
      </c>
      <c r="C31" s="10" t="s">
        <v>223</v>
      </c>
      <c r="D31" s="12" t="s">
        <v>224</v>
      </c>
      <c r="E31" s="11" t="s">
        <v>225</v>
      </c>
      <c r="F31" s="11" t="s">
        <v>120</v>
      </c>
      <c r="G31" s="12" t="s">
        <v>226</v>
      </c>
      <c r="H31" s="12" t="s">
        <v>227</v>
      </c>
      <c r="I31" s="11" t="s">
        <v>98</v>
      </c>
      <c r="J31" s="37">
        <v>112.7</v>
      </c>
      <c r="K31" s="35">
        <f t="shared" si="0"/>
        <v>600.70984915705412</v>
      </c>
      <c r="L31" s="14">
        <v>67700</v>
      </c>
      <c r="M31" s="15">
        <f t="shared" si="1"/>
        <v>67700</v>
      </c>
      <c r="N31" s="15">
        <v>16680</v>
      </c>
      <c r="O31" s="15">
        <f t="shared" si="2"/>
        <v>16680</v>
      </c>
      <c r="P31" s="35">
        <f t="shared" si="3"/>
        <v>148.00354924578528</v>
      </c>
      <c r="Q31" s="14">
        <f>Q30+O31</f>
        <v>523478</v>
      </c>
      <c r="R31" s="16">
        <v>0</v>
      </c>
      <c r="S31" s="15">
        <v>0</v>
      </c>
      <c r="T31" s="14">
        <v>51020</v>
      </c>
      <c r="U31" s="12"/>
      <c r="V31" s="12"/>
      <c r="W31" s="12" t="s">
        <v>228</v>
      </c>
      <c r="X31" s="12" t="s">
        <v>100</v>
      </c>
      <c r="Y31" s="12" t="s">
        <v>100</v>
      </c>
      <c r="Z31" s="12" t="s">
        <v>100</v>
      </c>
      <c r="AA31" s="12" t="s">
        <v>229</v>
      </c>
      <c r="AB31" s="17">
        <v>43983</v>
      </c>
      <c r="AC31" s="12">
        <v>178.9</v>
      </c>
      <c r="AD31" s="12">
        <v>161</v>
      </c>
      <c r="AE31" s="12">
        <v>1131.7</v>
      </c>
      <c r="AF31" s="12">
        <v>1019</v>
      </c>
      <c r="AG31" s="12" t="s">
        <v>100</v>
      </c>
      <c r="AH31" s="12" t="s">
        <v>100</v>
      </c>
      <c r="AI31" s="12" t="s">
        <v>100</v>
      </c>
      <c r="AJ31" s="12">
        <v>0</v>
      </c>
      <c r="AK31" s="12" t="s">
        <v>230</v>
      </c>
      <c r="AL31" s="12" t="s">
        <v>100</v>
      </c>
      <c r="AM31" s="12" t="b">
        <v>0</v>
      </c>
      <c r="AN31" s="12" t="s">
        <v>132</v>
      </c>
      <c r="AO31" s="12" t="b">
        <v>1</v>
      </c>
      <c r="AP31" s="13">
        <v>17.899999999999999</v>
      </c>
      <c r="AQ31" s="14">
        <f t="shared" ref="AQ31:AQ41" si="6">M31/AP31</f>
        <v>3782.1229050279335</v>
      </c>
      <c r="AR31" s="12" t="s">
        <v>100</v>
      </c>
      <c r="AS31" s="12" t="s">
        <v>100</v>
      </c>
      <c r="AT31" s="17">
        <v>44196</v>
      </c>
      <c r="AU31" s="17">
        <v>43586</v>
      </c>
      <c r="AV31" s="12" t="s">
        <v>100</v>
      </c>
      <c r="AW31" s="17">
        <v>43739</v>
      </c>
      <c r="AX31" s="12" t="b">
        <v>1</v>
      </c>
      <c r="AY31" s="12" t="s">
        <v>100</v>
      </c>
      <c r="AZ31" s="12" t="s">
        <v>100</v>
      </c>
      <c r="BA31" s="19">
        <v>3782</v>
      </c>
      <c r="BB31" s="19">
        <v>601</v>
      </c>
      <c r="BC31" s="12">
        <v>60500</v>
      </c>
      <c r="BD31" s="12" t="b">
        <v>1</v>
      </c>
      <c r="BE31" s="12" t="s">
        <v>100</v>
      </c>
      <c r="BF31" s="12" t="s">
        <v>100</v>
      </c>
      <c r="BG31" s="12" t="s">
        <v>100</v>
      </c>
      <c r="BH31" s="12" t="s">
        <v>231</v>
      </c>
      <c r="BI31" s="12" t="s">
        <v>100</v>
      </c>
      <c r="BJ31" s="12" t="b">
        <v>0</v>
      </c>
      <c r="BK31" s="12" t="s">
        <v>100</v>
      </c>
      <c r="BL31" s="12" t="s">
        <v>100</v>
      </c>
      <c r="BM31" s="12" t="s">
        <v>100</v>
      </c>
      <c r="BN31" s="12" t="s">
        <v>100</v>
      </c>
      <c r="BO31" s="12" t="s">
        <v>100</v>
      </c>
      <c r="BP31" s="12" t="s">
        <v>100</v>
      </c>
      <c r="BQ31" s="12" t="s">
        <v>100</v>
      </c>
      <c r="BR31" s="12" t="s">
        <v>100</v>
      </c>
      <c r="BS31" s="12" t="s">
        <v>100</v>
      </c>
      <c r="BT31" s="12" t="s">
        <v>100</v>
      </c>
      <c r="BU31" s="12" t="s">
        <v>100</v>
      </c>
      <c r="BV31" s="12" t="s">
        <v>232</v>
      </c>
      <c r="BW31" s="12" t="s">
        <v>100</v>
      </c>
      <c r="BX31" s="12" t="s">
        <v>100</v>
      </c>
      <c r="BY31" s="12" t="b">
        <v>0</v>
      </c>
      <c r="BZ31" s="12" t="s">
        <v>100</v>
      </c>
      <c r="CA31" s="12">
        <v>16680</v>
      </c>
      <c r="CB31" s="12">
        <v>400</v>
      </c>
      <c r="CC31" s="12" t="s">
        <v>233</v>
      </c>
      <c r="CD31" s="12" t="s">
        <v>100</v>
      </c>
      <c r="CE31" s="12" t="s">
        <v>100</v>
      </c>
      <c r="CF31" s="12" t="s">
        <v>234</v>
      </c>
      <c r="CG31" s="12" t="s">
        <v>100</v>
      </c>
      <c r="CH31" s="12" t="s">
        <v>100</v>
      </c>
      <c r="CI31" s="12">
        <v>126.5</v>
      </c>
      <c r="CJ31" s="12">
        <v>1</v>
      </c>
      <c r="CK31" s="20"/>
      <c r="CL31" s="16"/>
      <c r="CM31" s="20"/>
      <c r="CN31" s="20"/>
      <c r="CO31" s="51" t="s">
        <v>235</v>
      </c>
    </row>
    <row r="32" spans="1:93" ht="30" customHeight="1" x14ac:dyDescent="0.25">
      <c r="A32" s="9">
        <v>20</v>
      </c>
      <c r="B32" s="9">
        <v>128</v>
      </c>
      <c r="C32" s="10" t="s">
        <v>236</v>
      </c>
      <c r="D32" s="12" t="s">
        <v>237</v>
      </c>
      <c r="E32" s="11" t="s">
        <v>136</v>
      </c>
      <c r="F32" s="11" t="s">
        <v>120</v>
      </c>
      <c r="G32" s="12" t="s">
        <v>138</v>
      </c>
      <c r="H32" s="12" t="s">
        <v>139</v>
      </c>
      <c r="I32" s="11" t="s">
        <v>140</v>
      </c>
      <c r="J32" s="37">
        <v>55.85</v>
      </c>
      <c r="K32" s="35">
        <f t="shared" si="0"/>
        <v>7056.9919427036702</v>
      </c>
      <c r="L32" s="14">
        <v>394133</v>
      </c>
      <c r="M32" s="15">
        <f t="shared" si="1"/>
        <v>394133</v>
      </c>
      <c r="N32" s="15">
        <v>8266</v>
      </c>
      <c r="O32" s="15">
        <f t="shared" si="2"/>
        <v>8266</v>
      </c>
      <c r="P32" s="35">
        <f t="shared" si="3"/>
        <v>148.00358102059087</v>
      </c>
      <c r="Q32" s="14">
        <f t="shared" si="5"/>
        <v>531744</v>
      </c>
      <c r="R32" s="16">
        <v>0</v>
      </c>
      <c r="S32" s="15">
        <v>0</v>
      </c>
      <c r="T32" s="14">
        <v>385867</v>
      </c>
      <c r="U32" s="12" t="s">
        <v>238</v>
      </c>
      <c r="V32" s="12"/>
      <c r="W32" s="12" t="s">
        <v>131</v>
      </c>
      <c r="X32" s="12" t="s">
        <v>100</v>
      </c>
      <c r="Y32" s="12" t="s">
        <v>100</v>
      </c>
      <c r="Z32" s="12" t="s">
        <v>100</v>
      </c>
      <c r="AA32" s="12" t="s">
        <v>239</v>
      </c>
      <c r="AB32" s="17">
        <v>43983</v>
      </c>
      <c r="AC32" s="12">
        <v>19.510000000000002</v>
      </c>
      <c r="AD32" s="12">
        <v>11.09</v>
      </c>
      <c r="AE32" s="12">
        <v>120.26</v>
      </c>
      <c r="AF32" s="12">
        <v>64.41</v>
      </c>
      <c r="AG32" s="12" t="s">
        <v>100</v>
      </c>
      <c r="AH32" s="12" t="s">
        <v>100</v>
      </c>
      <c r="AI32" s="12" t="s">
        <v>100</v>
      </c>
      <c r="AJ32" s="12">
        <v>0</v>
      </c>
      <c r="AK32" s="12">
        <v>3217734407</v>
      </c>
      <c r="AL32" s="12" t="s">
        <v>100</v>
      </c>
      <c r="AM32" s="12" t="b">
        <v>0</v>
      </c>
      <c r="AN32" s="12" t="s">
        <v>132</v>
      </c>
      <c r="AO32" s="12" t="b">
        <v>1</v>
      </c>
      <c r="AP32" s="13">
        <v>8.42</v>
      </c>
      <c r="AQ32" s="14">
        <f t="shared" si="6"/>
        <v>46809.144893111639</v>
      </c>
      <c r="AR32" s="12" t="s">
        <v>100</v>
      </c>
      <c r="AS32" s="12" t="s">
        <v>100</v>
      </c>
      <c r="AT32" s="17">
        <v>44348</v>
      </c>
      <c r="AU32" s="17">
        <v>43800</v>
      </c>
      <c r="AV32" s="12">
        <v>0</v>
      </c>
      <c r="AW32" s="17">
        <v>43922</v>
      </c>
      <c r="AX32" s="12" t="b">
        <v>0</v>
      </c>
      <c r="AY32" s="12" t="s">
        <v>100</v>
      </c>
      <c r="AZ32" s="12" t="s">
        <v>100</v>
      </c>
      <c r="BA32" s="19">
        <v>46809</v>
      </c>
      <c r="BB32" s="19">
        <v>7057</v>
      </c>
      <c r="BC32" s="12">
        <v>391632.5</v>
      </c>
      <c r="BD32" s="12" t="b">
        <v>0</v>
      </c>
      <c r="BE32" s="12" t="s">
        <v>100</v>
      </c>
      <c r="BF32" s="12" t="s">
        <v>100</v>
      </c>
      <c r="BG32" s="12" t="s">
        <v>100</v>
      </c>
      <c r="BH32" s="12" t="s">
        <v>231</v>
      </c>
      <c r="BI32" s="12" t="s">
        <v>100</v>
      </c>
      <c r="BJ32" s="12" t="b">
        <v>0</v>
      </c>
      <c r="BK32" s="12" t="s">
        <v>100</v>
      </c>
      <c r="BL32" s="12" t="s">
        <v>100</v>
      </c>
      <c r="BM32" s="12" t="s">
        <v>100</v>
      </c>
      <c r="BN32" s="12" t="s">
        <v>100</v>
      </c>
      <c r="BO32" s="12" t="s">
        <v>100</v>
      </c>
      <c r="BP32" s="12" t="s">
        <v>100</v>
      </c>
      <c r="BQ32" s="12" t="s">
        <v>100</v>
      </c>
      <c r="BR32" s="12" t="s">
        <v>144</v>
      </c>
      <c r="BS32" s="12" t="s">
        <v>100</v>
      </c>
      <c r="BT32" s="12" t="s">
        <v>100</v>
      </c>
      <c r="BU32" s="12" t="s">
        <v>100</v>
      </c>
      <c r="BV32" s="12" t="s">
        <v>240</v>
      </c>
      <c r="BW32" s="12" t="s">
        <v>100</v>
      </c>
      <c r="BX32" s="12" t="s">
        <v>100</v>
      </c>
      <c r="BY32" s="12" t="b">
        <v>0</v>
      </c>
      <c r="BZ32" s="12" t="s">
        <v>100</v>
      </c>
      <c r="CA32" s="12">
        <v>8266</v>
      </c>
      <c r="CB32" s="12">
        <v>2500</v>
      </c>
      <c r="CC32" s="12" t="s">
        <v>241</v>
      </c>
      <c r="CD32" s="12" t="s">
        <v>100</v>
      </c>
      <c r="CE32" s="12" t="s">
        <v>100</v>
      </c>
      <c r="CF32" s="12" t="s">
        <v>100</v>
      </c>
      <c r="CG32" s="12" t="s">
        <v>100</v>
      </c>
      <c r="CH32" s="12" t="s">
        <v>100</v>
      </c>
      <c r="CI32" s="12">
        <v>14.9</v>
      </c>
      <c r="CJ32" s="12">
        <v>1</v>
      </c>
      <c r="CK32" s="20"/>
      <c r="CL32" s="16"/>
      <c r="CM32" s="20"/>
      <c r="CN32" s="20"/>
      <c r="CO32" s="51" t="s">
        <v>242</v>
      </c>
    </row>
    <row r="33" spans="1:93" ht="30" customHeight="1" x14ac:dyDescent="0.25">
      <c r="A33" s="9">
        <v>21</v>
      </c>
      <c r="B33" s="9">
        <v>129</v>
      </c>
      <c r="C33" s="10" t="s">
        <v>243</v>
      </c>
      <c r="D33" s="12" t="s">
        <v>244</v>
      </c>
      <c r="E33" s="11" t="s">
        <v>203</v>
      </c>
      <c r="F33" s="11" t="s">
        <v>120</v>
      </c>
      <c r="G33" s="12" t="s">
        <v>204</v>
      </c>
      <c r="H33" s="12" t="s">
        <v>205</v>
      </c>
      <c r="I33" s="11" t="s">
        <v>98</v>
      </c>
      <c r="J33" s="37">
        <v>94.3</v>
      </c>
      <c r="K33" s="35">
        <f t="shared" si="0"/>
        <v>12902.046659597032</v>
      </c>
      <c r="L33" s="14">
        <v>1216663</v>
      </c>
      <c r="M33" s="15">
        <f t="shared" si="1"/>
        <v>1202707</v>
      </c>
      <c r="N33" s="15">
        <v>13956</v>
      </c>
      <c r="O33" s="15">
        <f t="shared" si="2"/>
        <v>13956</v>
      </c>
      <c r="P33" s="35">
        <f t="shared" si="3"/>
        <v>147.99575821845175</v>
      </c>
      <c r="Q33" s="14">
        <f t="shared" si="5"/>
        <v>545700</v>
      </c>
      <c r="R33" s="16">
        <v>0</v>
      </c>
      <c r="S33" s="15">
        <v>13956</v>
      </c>
      <c r="T33" s="14">
        <v>1202707</v>
      </c>
      <c r="U33" s="12"/>
      <c r="V33" s="12"/>
      <c r="W33" s="12" t="s">
        <v>207</v>
      </c>
      <c r="X33" s="12" t="s">
        <v>100</v>
      </c>
      <c r="Y33" s="12" t="s">
        <v>100</v>
      </c>
      <c r="Z33" s="12" t="s">
        <v>100</v>
      </c>
      <c r="AA33" s="12" t="s">
        <v>245</v>
      </c>
      <c r="AB33" s="17">
        <v>44105</v>
      </c>
      <c r="AC33" s="12">
        <v>28.2</v>
      </c>
      <c r="AD33" s="12">
        <v>15.8</v>
      </c>
      <c r="AE33" s="12">
        <v>214.5</v>
      </c>
      <c r="AF33" s="12">
        <v>120.2</v>
      </c>
      <c r="AG33" s="12" t="s">
        <v>100</v>
      </c>
      <c r="AH33" s="12" t="s">
        <v>100</v>
      </c>
      <c r="AI33" s="12" t="s">
        <v>100</v>
      </c>
      <c r="AJ33" s="12">
        <v>1</v>
      </c>
      <c r="AK33" s="12" t="s">
        <v>209</v>
      </c>
      <c r="AL33" s="12" t="s">
        <v>100</v>
      </c>
      <c r="AM33" s="12" t="b">
        <v>0</v>
      </c>
      <c r="AN33" s="12" t="s">
        <v>143</v>
      </c>
      <c r="AO33" s="12" t="b">
        <v>1</v>
      </c>
      <c r="AP33" s="13">
        <v>12.399999999999901</v>
      </c>
      <c r="AQ33" s="14">
        <f t="shared" si="6"/>
        <v>96992.500000000771</v>
      </c>
      <c r="AR33" s="12" t="s">
        <v>100</v>
      </c>
      <c r="AS33" s="12" t="s">
        <v>100</v>
      </c>
      <c r="AT33" s="17">
        <v>44316</v>
      </c>
      <c r="AU33" s="17">
        <v>43814</v>
      </c>
      <c r="AV33" s="12">
        <v>185750</v>
      </c>
      <c r="AW33" s="17">
        <v>43951</v>
      </c>
      <c r="AX33" s="12" t="b">
        <v>0</v>
      </c>
      <c r="AY33" s="12" t="s">
        <v>100</v>
      </c>
      <c r="AZ33" s="12" t="s">
        <v>100</v>
      </c>
      <c r="BA33" s="19" t="s">
        <v>100</v>
      </c>
      <c r="BB33" s="19" t="s">
        <v>100</v>
      </c>
      <c r="BC33" s="12">
        <v>1020912</v>
      </c>
      <c r="BD33" s="12" t="b">
        <v>0</v>
      </c>
      <c r="BE33" s="12" t="s">
        <v>100</v>
      </c>
      <c r="BF33" s="12" t="s">
        <v>100</v>
      </c>
      <c r="BG33" s="12" t="s">
        <v>100</v>
      </c>
      <c r="BH33" s="12" t="s">
        <v>231</v>
      </c>
      <c r="BI33" s="12" t="s">
        <v>100</v>
      </c>
      <c r="BJ33" s="12" t="b">
        <v>0</v>
      </c>
      <c r="BK33" s="12" t="s">
        <v>100</v>
      </c>
      <c r="BL33" s="12" t="s">
        <v>100</v>
      </c>
      <c r="BM33" s="12" t="s">
        <v>100</v>
      </c>
      <c r="BN33" s="12" t="s">
        <v>100</v>
      </c>
      <c r="BO33" s="12" t="s">
        <v>100</v>
      </c>
      <c r="BP33" s="12" t="s">
        <v>100</v>
      </c>
      <c r="BQ33" s="12" t="s">
        <v>100</v>
      </c>
      <c r="BR33" s="12" t="s">
        <v>246</v>
      </c>
      <c r="BS33" s="12" t="s">
        <v>100</v>
      </c>
      <c r="BT33" s="12" t="s">
        <v>100</v>
      </c>
      <c r="BU33" s="12" t="s">
        <v>100</v>
      </c>
      <c r="BV33" s="12" t="s">
        <v>247</v>
      </c>
      <c r="BW33" s="12" t="s">
        <v>100</v>
      </c>
      <c r="BX33" s="12" t="s">
        <v>100</v>
      </c>
      <c r="BY33" s="12" t="b">
        <v>0</v>
      </c>
      <c r="BZ33" s="12" t="s">
        <v>100</v>
      </c>
      <c r="CA33" s="12">
        <v>0</v>
      </c>
      <c r="CB33" s="12">
        <v>0</v>
      </c>
      <c r="CC33" s="12" t="s">
        <v>248</v>
      </c>
      <c r="CD33" s="12" t="s">
        <v>100</v>
      </c>
      <c r="CE33" s="12" t="s">
        <v>100</v>
      </c>
      <c r="CF33" s="12" t="s">
        <v>211</v>
      </c>
      <c r="CG33" s="12" t="s">
        <v>100</v>
      </c>
      <c r="CH33" s="12" t="s">
        <v>100</v>
      </c>
      <c r="CI33" s="12">
        <v>16.39</v>
      </c>
      <c r="CJ33" s="12">
        <v>1</v>
      </c>
      <c r="CK33" s="20"/>
      <c r="CL33" s="16"/>
      <c r="CM33" s="20"/>
      <c r="CN33" s="20"/>
      <c r="CO33" s="51" t="s">
        <v>249</v>
      </c>
    </row>
    <row r="34" spans="1:93" ht="30" customHeight="1" x14ac:dyDescent="0.25">
      <c r="A34" s="90"/>
      <c r="B34" s="90"/>
      <c r="C34" s="81" t="s">
        <v>442</v>
      </c>
      <c r="D34" s="91"/>
      <c r="E34" s="92"/>
      <c r="F34" s="92"/>
      <c r="G34" s="91"/>
      <c r="H34" s="91"/>
      <c r="I34" s="92"/>
      <c r="J34" s="93"/>
      <c r="K34" s="94"/>
      <c r="L34" s="94"/>
      <c r="M34" s="95"/>
      <c r="N34" s="95"/>
      <c r="O34" s="85">
        <f>SUM(O21:O33)</f>
        <v>545700</v>
      </c>
      <c r="P34" s="94"/>
      <c r="Q34" s="100"/>
      <c r="R34" s="97"/>
      <c r="S34" s="95"/>
      <c r="T34" s="94"/>
      <c r="U34" s="91"/>
      <c r="V34" s="91"/>
      <c r="W34" s="91"/>
      <c r="X34" s="91"/>
      <c r="Y34" s="91"/>
      <c r="Z34" s="91"/>
      <c r="AA34" s="91"/>
      <c r="AB34" s="98"/>
      <c r="AC34" s="91"/>
      <c r="AD34" s="91"/>
      <c r="AE34" s="91"/>
      <c r="AF34" s="91"/>
      <c r="AG34" s="91"/>
      <c r="AH34" s="91"/>
      <c r="AI34" s="91"/>
      <c r="AJ34" s="91"/>
      <c r="AK34" s="91"/>
      <c r="AL34" s="91"/>
      <c r="AM34" s="91"/>
      <c r="AN34" s="91"/>
      <c r="AO34" s="91"/>
      <c r="AP34" s="93"/>
      <c r="AQ34" s="94"/>
      <c r="AR34" s="91"/>
      <c r="AS34" s="91"/>
      <c r="AT34" s="98"/>
      <c r="AU34" s="98"/>
      <c r="AV34" s="91"/>
      <c r="AW34" s="98"/>
      <c r="AX34" s="91"/>
      <c r="AY34" s="91"/>
      <c r="AZ34" s="91"/>
      <c r="BA34" s="99"/>
      <c r="BB34" s="99"/>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91"/>
      <c r="CK34" s="100"/>
      <c r="CL34" s="97"/>
      <c r="CM34" s="100"/>
      <c r="CN34" s="100"/>
      <c r="CO34" s="48"/>
    </row>
    <row r="35" spans="1:93" x14ac:dyDescent="0.25">
      <c r="A35" s="25"/>
      <c r="B35" s="59"/>
      <c r="C35" s="60"/>
      <c r="D35" s="61"/>
      <c r="E35" s="62"/>
      <c r="F35" s="62"/>
      <c r="G35" s="61"/>
      <c r="H35" s="61"/>
      <c r="I35" s="62"/>
      <c r="J35" s="63"/>
      <c r="K35" s="64"/>
      <c r="L35" s="64"/>
      <c r="M35" s="65"/>
      <c r="N35" s="65"/>
      <c r="O35" s="65"/>
      <c r="P35" s="64"/>
      <c r="Q35" s="64"/>
      <c r="R35" s="66"/>
      <c r="S35" s="65"/>
      <c r="T35" s="64"/>
      <c r="U35" s="61"/>
      <c r="V35" s="61"/>
      <c r="W35" s="61"/>
      <c r="X35" s="61"/>
      <c r="Y35" s="61"/>
      <c r="Z35" s="61"/>
      <c r="AA35" s="61"/>
      <c r="AB35" s="67"/>
      <c r="AC35" s="61"/>
      <c r="AD35" s="61"/>
      <c r="AE35" s="61"/>
      <c r="AF35" s="61"/>
      <c r="AG35" s="61"/>
      <c r="AH35" s="61"/>
      <c r="AI35" s="61"/>
      <c r="AJ35" s="61"/>
      <c r="AK35" s="61"/>
      <c r="AL35" s="61"/>
      <c r="AM35" s="61"/>
      <c r="AN35" s="61"/>
      <c r="AO35" s="61"/>
      <c r="AP35" s="63"/>
      <c r="AQ35" s="64"/>
      <c r="AR35" s="61"/>
      <c r="AS35" s="61"/>
      <c r="AT35" s="67"/>
      <c r="AU35" s="67"/>
      <c r="AV35" s="61"/>
      <c r="AW35" s="67"/>
      <c r="AX35" s="61"/>
      <c r="AY35" s="61"/>
      <c r="AZ35" s="61"/>
      <c r="BA35" s="68"/>
      <c r="BB35" s="68"/>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9"/>
      <c r="CL35" s="66"/>
      <c r="CM35" s="69"/>
      <c r="CN35" s="69"/>
      <c r="CO35" s="48"/>
    </row>
    <row r="36" spans="1:93" ht="30" customHeight="1" x14ac:dyDescent="0.25">
      <c r="A36" s="9">
        <v>22</v>
      </c>
      <c r="B36" s="9">
        <v>130</v>
      </c>
      <c r="C36" s="10" t="s">
        <v>250</v>
      </c>
      <c r="D36" s="12" t="s">
        <v>251</v>
      </c>
      <c r="E36" s="11" t="s">
        <v>252</v>
      </c>
      <c r="F36" s="11" t="s">
        <v>253</v>
      </c>
      <c r="G36" s="12" t="s">
        <v>254</v>
      </c>
      <c r="H36" s="12" t="s">
        <v>255</v>
      </c>
      <c r="I36" s="11" t="s">
        <v>98</v>
      </c>
      <c r="J36" s="37">
        <v>41</v>
      </c>
      <c r="K36" s="35">
        <f t="shared" si="0"/>
        <v>240</v>
      </c>
      <c r="L36" s="14">
        <v>9840</v>
      </c>
      <c r="M36" s="15">
        <f t="shared" si="1"/>
        <v>9840</v>
      </c>
      <c r="N36" s="15">
        <v>9840</v>
      </c>
      <c r="O36" s="15">
        <f t="shared" si="2"/>
        <v>9840</v>
      </c>
      <c r="P36" s="35">
        <f t="shared" si="3"/>
        <v>240</v>
      </c>
      <c r="Q36" s="14">
        <f>O36</f>
        <v>9840</v>
      </c>
      <c r="R36" s="16">
        <v>0</v>
      </c>
      <c r="S36" s="15">
        <v>0</v>
      </c>
      <c r="T36" s="14"/>
      <c r="U36" s="12"/>
      <c r="V36" s="12"/>
      <c r="W36" s="12" t="s">
        <v>195</v>
      </c>
      <c r="X36" s="12" t="s">
        <v>100</v>
      </c>
      <c r="Y36" s="12" t="s">
        <v>100</v>
      </c>
      <c r="Z36" s="12" t="s">
        <v>100</v>
      </c>
      <c r="AA36" s="12" t="s">
        <v>100</v>
      </c>
      <c r="AB36" s="17">
        <v>43951</v>
      </c>
      <c r="AC36" s="12" t="s">
        <v>100</v>
      </c>
      <c r="AD36" s="12" t="s">
        <v>100</v>
      </c>
      <c r="AE36" s="12" t="s">
        <v>100</v>
      </c>
      <c r="AF36" s="12" t="s">
        <v>100</v>
      </c>
      <c r="AG36" s="12" t="s">
        <v>100</v>
      </c>
      <c r="AH36" s="12" t="s">
        <v>100</v>
      </c>
      <c r="AI36" s="12" t="s">
        <v>100</v>
      </c>
      <c r="AJ36" s="12">
        <v>0</v>
      </c>
      <c r="AK36" s="12" t="s">
        <v>256</v>
      </c>
      <c r="AL36" s="12">
        <v>610</v>
      </c>
      <c r="AM36" s="12" t="b">
        <v>0</v>
      </c>
      <c r="AN36" s="12" t="s">
        <v>102</v>
      </c>
      <c r="AO36" s="12" t="b">
        <v>0</v>
      </c>
      <c r="AP36" s="13">
        <v>14</v>
      </c>
      <c r="AQ36" s="14">
        <f t="shared" si="6"/>
        <v>702.85714285714289</v>
      </c>
      <c r="AR36" s="12" t="s">
        <v>100</v>
      </c>
      <c r="AS36" s="12" t="s">
        <v>100</v>
      </c>
      <c r="AT36" s="17">
        <v>44012</v>
      </c>
      <c r="AU36" s="17">
        <v>43617</v>
      </c>
      <c r="AV36" s="12">
        <v>400</v>
      </c>
      <c r="AW36" s="17">
        <v>43951</v>
      </c>
      <c r="AX36" s="12" t="b">
        <v>0</v>
      </c>
      <c r="AY36" s="12" t="s">
        <v>100</v>
      </c>
      <c r="AZ36" s="12" t="s">
        <v>100</v>
      </c>
      <c r="BA36" s="19">
        <v>703</v>
      </c>
      <c r="BB36" s="19">
        <v>240</v>
      </c>
      <c r="BC36" s="12">
        <v>0</v>
      </c>
      <c r="BD36" s="12" t="b">
        <v>0</v>
      </c>
      <c r="BE36" s="12" t="s">
        <v>100</v>
      </c>
      <c r="BF36" s="12" t="s">
        <v>100</v>
      </c>
      <c r="BG36" s="12" t="s">
        <v>100</v>
      </c>
      <c r="BH36" s="12" t="s">
        <v>100</v>
      </c>
      <c r="BI36" s="12" t="s">
        <v>100</v>
      </c>
      <c r="BJ36" s="12" t="b">
        <v>0</v>
      </c>
      <c r="BK36" s="12" t="s">
        <v>100</v>
      </c>
      <c r="BL36" s="12" t="s">
        <v>100</v>
      </c>
      <c r="BM36" s="12" t="s">
        <v>100</v>
      </c>
      <c r="BN36" s="12" t="s">
        <v>100</v>
      </c>
      <c r="BO36" s="12">
        <v>9440</v>
      </c>
      <c r="BP36" s="12" t="s">
        <v>100</v>
      </c>
      <c r="BQ36" s="12" t="s">
        <v>100</v>
      </c>
      <c r="BR36" s="12" t="s">
        <v>257</v>
      </c>
      <c r="BS36" s="12" t="s">
        <v>100</v>
      </c>
      <c r="BT36" s="12" t="s">
        <v>100</v>
      </c>
      <c r="BU36" s="12" t="s">
        <v>100</v>
      </c>
      <c r="BV36" s="12" t="s">
        <v>258</v>
      </c>
      <c r="BW36" s="12" t="s">
        <v>100</v>
      </c>
      <c r="BX36" s="12" t="s">
        <v>100</v>
      </c>
      <c r="BY36" s="12" t="b">
        <v>0</v>
      </c>
      <c r="BZ36" s="12" t="s">
        <v>100</v>
      </c>
      <c r="CA36" s="12">
        <v>9840</v>
      </c>
      <c r="CB36" s="12">
        <v>0</v>
      </c>
      <c r="CC36" s="12" t="s">
        <v>259</v>
      </c>
      <c r="CD36" s="12" t="s">
        <v>100</v>
      </c>
      <c r="CE36" s="12" t="s">
        <v>100</v>
      </c>
      <c r="CF36" s="12" t="s">
        <v>100</v>
      </c>
      <c r="CG36" s="12" t="s">
        <v>100</v>
      </c>
      <c r="CH36" s="12" t="s">
        <v>100</v>
      </c>
      <c r="CI36" s="12" t="s">
        <v>100</v>
      </c>
      <c r="CJ36" s="12">
        <v>1</v>
      </c>
      <c r="CK36" s="20"/>
      <c r="CL36" s="16"/>
      <c r="CM36" s="20"/>
      <c r="CN36" s="20"/>
    </row>
    <row r="37" spans="1:93" ht="30" customHeight="1" x14ac:dyDescent="0.25">
      <c r="A37" s="9">
        <v>23</v>
      </c>
      <c r="B37" s="9">
        <v>131</v>
      </c>
      <c r="C37" s="10" t="s">
        <v>260</v>
      </c>
      <c r="D37" s="12" t="s">
        <v>261</v>
      </c>
      <c r="E37" s="11" t="s">
        <v>252</v>
      </c>
      <c r="F37" s="11" t="s">
        <v>253</v>
      </c>
      <c r="G37" s="12" t="s">
        <v>254</v>
      </c>
      <c r="H37" s="12" t="s">
        <v>255</v>
      </c>
      <c r="I37" s="11" t="s">
        <v>153</v>
      </c>
      <c r="J37" s="37">
        <v>8</v>
      </c>
      <c r="K37" s="35">
        <f t="shared" si="0"/>
        <v>240</v>
      </c>
      <c r="L37" s="14">
        <v>1920</v>
      </c>
      <c r="M37" s="15">
        <f t="shared" si="1"/>
        <v>1920</v>
      </c>
      <c r="N37" s="15">
        <v>1920</v>
      </c>
      <c r="O37" s="15">
        <f t="shared" si="2"/>
        <v>1920</v>
      </c>
      <c r="P37" s="35">
        <f t="shared" si="3"/>
        <v>240</v>
      </c>
      <c r="Q37" s="14">
        <f>Q36+O37</f>
        <v>11760</v>
      </c>
      <c r="R37" s="16">
        <v>0</v>
      </c>
      <c r="S37" s="15">
        <v>0</v>
      </c>
      <c r="T37" s="14"/>
      <c r="U37" s="12"/>
      <c r="V37" s="12"/>
      <c r="W37" s="12" t="s">
        <v>195</v>
      </c>
      <c r="X37" s="12" t="s">
        <v>100</v>
      </c>
      <c r="Y37" s="12" t="s">
        <v>100</v>
      </c>
      <c r="Z37" s="12" t="s">
        <v>100</v>
      </c>
      <c r="AA37" s="12" t="s">
        <v>100</v>
      </c>
      <c r="AB37" s="17">
        <v>43951</v>
      </c>
      <c r="AC37" s="12" t="s">
        <v>100</v>
      </c>
      <c r="AD37" s="12" t="s">
        <v>100</v>
      </c>
      <c r="AE37" s="12" t="s">
        <v>100</v>
      </c>
      <c r="AF37" s="12" t="s">
        <v>100</v>
      </c>
      <c r="AG37" s="12" t="s">
        <v>100</v>
      </c>
      <c r="AH37" s="12" t="s">
        <v>100</v>
      </c>
      <c r="AI37" s="12" t="s">
        <v>100</v>
      </c>
      <c r="AJ37" s="12">
        <v>0</v>
      </c>
      <c r="AK37" s="12" t="s">
        <v>262</v>
      </c>
      <c r="AL37" s="12">
        <v>124</v>
      </c>
      <c r="AM37" s="12" t="b">
        <v>0</v>
      </c>
      <c r="AN37" s="12" t="s">
        <v>102</v>
      </c>
      <c r="AO37" s="12" t="b">
        <v>0</v>
      </c>
      <c r="AP37" s="13">
        <v>3</v>
      </c>
      <c r="AQ37" s="14">
        <f t="shared" si="6"/>
        <v>640</v>
      </c>
      <c r="AR37" s="12" t="s">
        <v>100</v>
      </c>
      <c r="AS37" s="12" t="s">
        <v>100</v>
      </c>
      <c r="AT37" s="17">
        <v>44012</v>
      </c>
      <c r="AU37" s="17">
        <v>43617</v>
      </c>
      <c r="AV37" s="12">
        <v>200</v>
      </c>
      <c r="AW37" s="17">
        <v>43951</v>
      </c>
      <c r="AX37" s="12" t="b">
        <v>0</v>
      </c>
      <c r="AY37" s="12" t="s">
        <v>100</v>
      </c>
      <c r="AZ37" s="12" t="s">
        <v>100</v>
      </c>
      <c r="BA37" s="19">
        <v>640</v>
      </c>
      <c r="BB37" s="19">
        <v>240</v>
      </c>
      <c r="BC37" s="12">
        <v>0</v>
      </c>
      <c r="BD37" s="12" t="b">
        <v>0</v>
      </c>
      <c r="BE37" s="12" t="s">
        <v>100</v>
      </c>
      <c r="BF37" s="12" t="s">
        <v>100</v>
      </c>
      <c r="BG37" s="12" t="s">
        <v>100</v>
      </c>
      <c r="BH37" s="12" t="s">
        <v>100</v>
      </c>
      <c r="BI37" s="12" t="s">
        <v>100</v>
      </c>
      <c r="BJ37" s="12" t="b">
        <v>0</v>
      </c>
      <c r="BK37" s="12" t="s">
        <v>100</v>
      </c>
      <c r="BL37" s="12" t="s">
        <v>100</v>
      </c>
      <c r="BM37" s="12" t="s">
        <v>100</v>
      </c>
      <c r="BN37" s="12" t="s">
        <v>100</v>
      </c>
      <c r="BO37" s="12">
        <v>1720</v>
      </c>
      <c r="BP37" s="12" t="s">
        <v>100</v>
      </c>
      <c r="BQ37" s="12" t="s">
        <v>100</v>
      </c>
      <c r="BR37" s="12" t="s">
        <v>257</v>
      </c>
      <c r="BS37" s="12" t="s">
        <v>100</v>
      </c>
      <c r="BT37" s="12" t="s">
        <v>100</v>
      </c>
      <c r="BU37" s="12" t="s">
        <v>100</v>
      </c>
      <c r="BV37" s="12" t="s">
        <v>263</v>
      </c>
      <c r="BW37" s="12" t="s">
        <v>100</v>
      </c>
      <c r="BX37" s="12" t="s">
        <v>100</v>
      </c>
      <c r="BY37" s="12" t="b">
        <v>0</v>
      </c>
      <c r="BZ37" s="12" t="s">
        <v>100</v>
      </c>
      <c r="CA37" s="12">
        <v>1920</v>
      </c>
      <c r="CB37" s="12">
        <v>0</v>
      </c>
      <c r="CC37" s="12" t="s">
        <v>259</v>
      </c>
      <c r="CD37" s="12" t="s">
        <v>100</v>
      </c>
      <c r="CE37" s="12" t="s">
        <v>100</v>
      </c>
      <c r="CF37" s="12" t="s">
        <v>100</v>
      </c>
      <c r="CG37" s="12" t="s">
        <v>100</v>
      </c>
      <c r="CH37" s="12" t="s">
        <v>100</v>
      </c>
      <c r="CI37" s="12" t="s">
        <v>100</v>
      </c>
      <c r="CJ37" s="12">
        <v>1</v>
      </c>
      <c r="CK37" s="20"/>
      <c r="CL37" s="16"/>
      <c r="CM37" s="20"/>
      <c r="CN37" s="20"/>
    </row>
    <row r="38" spans="1:93" ht="30" customHeight="1" x14ac:dyDescent="0.25">
      <c r="A38" s="9">
        <v>24</v>
      </c>
      <c r="B38" s="9">
        <v>132</v>
      </c>
      <c r="C38" s="10" t="s">
        <v>264</v>
      </c>
      <c r="D38" s="12" t="s">
        <v>265</v>
      </c>
      <c r="E38" s="11" t="s">
        <v>252</v>
      </c>
      <c r="F38" s="11" t="s">
        <v>253</v>
      </c>
      <c r="G38" s="12" t="s">
        <v>254</v>
      </c>
      <c r="H38" s="12" t="s">
        <v>255</v>
      </c>
      <c r="I38" s="11" t="s">
        <v>140</v>
      </c>
      <c r="J38" s="37">
        <v>2</v>
      </c>
      <c r="K38" s="35">
        <f t="shared" si="0"/>
        <v>240</v>
      </c>
      <c r="L38" s="14">
        <v>480</v>
      </c>
      <c r="M38" s="15">
        <f t="shared" si="1"/>
        <v>480</v>
      </c>
      <c r="N38" s="15">
        <v>480</v>
      </c>
      <c r="O38" s="15">
        <f t="shared" si="2"/>
        <v>480</v>
      </c>
      <c r="P38" s="35">
        <f t="shared" si="3"/>
        <v>240</v>
      </c>
      <c r="Q38" s="14">
        <f t="shared" si="5"/>
        <v>12240</v>
      </c>
      <c r="R38" s="16">
        <v>0</v>
      </c>
      <c r="S38" s="15">
        <v>0</v>
      </c>
      <c r="T38" s="14"/>
      <c r="U38" s="12"/>
      <c r="V38" s="12"/>
      <c r="W38" s="12" t="s">
        <v>195</v>
      </c>
      <c r="X38" s="12" t="s">
        <v>100</v>
      </c>
      <c r="Y38" s="12" t="s">
        <v>100</v>
      </c>
      <c r="Z38" s="12" t="s">
        <v>100</v>
      </c>
      <c r="AA38" s="12" t="s">
        <v>100</v>
      </c>
      <c r="AB38" s="17">
        <v>43951</v>
      </c>
      <c r="AC38" s="12" t="s">
        <v>100</v>
      </c>
      <c r="AD38" s="12" t="s">
        <v>100</v>
      </c>
      <c r="AE38" s="12" t="s">
        <v>100</v>
      </c>
      <c r="AF38" s="12" t="s">
        <v>100</v>
      </c>
      <c r="AG38" s="12" t="s">
        <v>100</v>
      </c>
      <c r="AH38" s="12" t="s">
        <v>100</v>
      </c>
      <c r="AI38" s="12" t="s">
        <v>100</v>
      </c>
      <c r="AJ38" s="12">
        <v>0</v>
      </c>
      <c r="AK38" s="12" t="s">
        <v>266</v>
      </c>
      <c r="AL38" s="12">
        <v>25</v>
      </c>
      <c r="AM38" s="12" t="b">
        <v>0</v>
      </c>
      <c r="AN38" s="12" t="s">
        <v>102</v>
      </c>
      <c r="AO38" s="12" t="b">
        <v>0</v>
      </c>
      <c r="AP38" s="13">
        <v>1</v>
      </c>
      <c r="AQ38" s="14">
        <f t="shared" si="6"/>
        <v>480</v>
      </c>
      <c r="AR38" s="12" t="s">
        <v>100</v>
      </c>
      <c r="AS38" s="12" t="s">
        <v>100</v>
      </c>
      <c r="AT38" s="17">
        <v>44012</v>
      </c>
      <c r="AU38" s="17">
        <v>43617</v>
      </c>
      <c r="AV38" s="12">
        <v>100</v>
      </c>
      <c r="AW38" s="17">
        <v>43951</v>
      </c>
      <c r="AX38" s="12" t="b">
        <v>0</v>
      </c>
      <c r="AY38" s="12" t="s">
        <v>100</v>
      </c>
      <c r="AZ38" s="12" t="s">
        <v>100</v>
      </c>
      <c r="BA38" s="19">
        <v>480</v>
      </c>
      <c r="BB38" s="19">
        <v>240</v>
      </c>
      <c r="BC38" s="12">
        <v>0</v>
      </c>
      <c r="BD38" s="12" t="b">
        <v>0</v>
      </c>
      <c r="BE38" s="12" t="s">
        <v>100</v>
      </c>
      <c r="BF38" s="12" t="s">
        <v>100</v>
      </c>
      <c r="BG38" s="12" t="s">
        <v>100</v>
      </c>
      <c r="BH38" s="12" t="s">
        <v>100</v>
      </c>
      <c r="BI38" s="12" t="s">
        <v>100</v>
      </c>
      <c r="BJ38" s="12" t="b">
        <v>0</v>
      </c>
      <c r="BK38" s="12" t="s">
        <v>100</v>
      </c>
      <c r="BL38" s="12" t="s">
        <v>100</v>
      </c>
      <c r="BM38" s="12" t="s">
        <v>100</v>
      </c>
      <c r="BN38" s="12" t="s">
        <v>100</v>
      </c>
      <c r="BO38" s="12">
        <v>380</v>
      </c>
      <c r="BP38" s="12" t="s">
        <v>100</v>
      </c>
      <c r="BQ38" s="12" t="s">
        <v>100</v>
      </c>
      <c r="BR38" s="12" t="s">
        <v>257</v>
      </c>
      <c r="BS38" s="12" t="s">
        <v>100</v>
      </c>
      <c r="BT38" s="12" t="s">
        <v>100</v>
      </c>
      <c r="BU38" s="12" t="s">
        <v>100</v>
      </c>
      <c r="BV38" s="12" t="s">
        <v>267</v>
      </c>
      <c r="BW38" s="12" t="s">
        <v>100</v>
      </c>
      <c r="BX38" s="12" t="s">
        <v>100</v>
      </c>
      <c r="BY38" s="12" t="b">
        <v>0</v>
      </c>
      <c r="BZ38" s="12" t="s">
        <v>100</v>
      </c>
      <c r="CA38" s="12">
        <v>480</v>
      </c>
      <c r="CB38" s="12">
        <v>0</v>
      </c>
      <c r="CC38" s="12" t="s">
        <v>259</v>
      </c>
      <c r="CD38" s="12" t="s">
        <v>100</v>
      </c>
      <c r="CE38" s="12" t="s">
        <v>100</v>
      </c>
      <c r="CF38" s="12" t="s">
        <v>100</v>
      </c>
      <c r="CG38" s="12" t="s">
        <v>100</v>
      </c>
      <c r="CH38" s="12" t="s">
        <v>100</v>
      </c>
      <c r="CI38" s="12" t="s">
        <v>100</v>
      </c>
      <c r="CJ38" s="12">
        <v>1</v>
      </c>
      <c r="CK38" s="20"/>
      <c r="CL38" s="16"/>
      <c r="CM38" s="20"/>
      <c r="CN38" s="20"/>
    </row>
    <row r="39" spans="1:93" ht="30" customHeight="1" x14ac:dyDescent="0.25">
      <c r="A39" s="9">
        <v>25</v>
      </c>
      <c r="B39" s="9">
        <v>133</v>
      </c>
      <c r="C39" s="10" t="s">
        <v>268</v>
      </c>
      <c r="D39" s="12" t="s">
        <v>269</v>
      </c>
      <c r="E39" s="11" t="s">
        <v>270</v>
      </c>
      <c r="F39" s="11" t="s">
        <v>253</v>
      </c>
      <c r="G39" s="12" t="s">
        <v>271</v>
      </c>
      <c r="H39" s="12" t="s">
        <v>272</v>
      </c>
      <c r="I39" s="11" t="s">
        <v>153</v>
      </c>
      <c r="J39" s="37">
        <v>20</v>
      </c>
      <c r="K39" s="35">
        <f t="shared" si="0"/>
        <v>250</v>
      </c>
      <c r="L39" s="14">
        <v>5000</v>
      </c>
      <c r="M39" s="15">
        <f t="shared" si="1"/>
        <v>5000</v>
      </c>
      <c r="N39" s="15">
        <v>4800</v>
      </c>
      <c r="O39" s="15">
        <f t="shared" si="2"/>
        <v>4800</v>
      </c>
      <c r="P39" s="35">
        <f t="shared" si="3"/>
        <v>240</v>
      </c>
      <c r="Q39" s="14">
        <f t="shared" si="5"/>
        <v>17040</v>
      </c>
      <c r="R39" s="16">
        <v>0</v>
      </c>
      <c r="S39" s="15">
        <v>0</v>
      </c>
      <c r="T39" s="14">
        <v>200</v>
      </c>
      <c r="U39" s="12"/>
      <c r="V39" s="12"/>
      <c r="W39" s="12" t="s">
        <v>273</v>
      </c>
      <c r="X39" s="12" t="s">
        <v>100</v>
      </c>
      <c r="Y39" s="12" t="s">
        <v>100</v>
      </c>
      <c r="Z39" s="12" t="s">
        <v>100</v>
      </c>
      <c r="AA39" s="12" t="s">
        <v>100</v>
      </c>
      <c r="AB39" s="17">
        <v>43831</v>
      </c>
      <c r="AC39" s="12" t="s">
        <v>100</v>
      </c>
      <c r="AD39" s="12" t="s">
        <v>100</v>
      </c>
      <c r="AE39" s="12" t="s">
        <v>100</v>
      </c>
      <c r="AF39" s="12" t="s">
        <v>100</v>
      </c>
      <c r="AG39" s="12" t="s">
        <v>100</v>
      </c>
      <c r="AH39" s="12" t="s">
        <v>100</v>
      </c>
      <c r="AI39" s="12" t="s">
        <v>100</v>
      </c>
      <c r="AJ39" s="12">
        <v>0</v>
      </c>
      <c r="AK39" s="12">
        <v>3217257775</v>
      </c>
      <c r="AL39" s="12">
        <v>300</v>
      </c>
      <c r="AM39" s="12" t="b">
        <v>1</v>
      </c>
      <c r="AN39" s="12" t="s">
        <v>132</v>
      </c>
      <c r="AO39" s="12" t="s">
        <v>132</v>
      </c>
      <c r="AP39" s="13">
        <v>7</v>
      </c>
      <c r="AQ39" s="14">
        <f t="shared" si="6"/>
        <v>714.28571428571433</v>
      </c>
      <c r="AR39" s="12" t="s">
        <v>100</v>
      </c>
      <c r="AS39" s="12" t="s">
        <v>100</v>
      </c>
      <c r="AT39" s="17">
        <v>43922</v>
      </c>
      <c r="AU39" s="17">
        <v>43753</v>
      </c>
      <c r="AV39" s="12">
        <v>0</v>
      </c>
      <c r="AW39" s="17">
        <v>43831</v>
      </c>
      <c r="AX39" s="12" t="b">
        <v>1</v>
      </c>
      <c r="AY39" s="12" t="s">
        <v>100</v>
      </c>
      <c r="AZ39" s="12" t="s">
        <v>100</v>
      </c>
      <c r="BA39" s="19">
        <v>714</v>
      </c>
      <c r="BB39" s="19">
        <v>250</v>
      </c>
      <c r="BC39" s="12" t="s">
        <v>100</v>
      </c>
      <c r="BD39" s="12" t="b">
        <v>1</v>
      </c>
      <c r="BE39" s="12" t="s">
        <v>100</v>
      </c>
      <c r="BF39" s="12" t="s">
        <v>100</v>
      </c>
      <c r="BG39" s="12" t="s">
        <v>100</v>
      </c>
      <c r="BH39" s="12" t="s">
        <v>100</v>
      </c>
      <c r="BI39" s="12" t="s">
        <v>100</v>
      </c>
      <c r="BJ39" s="12" t="b">
        <v>0</v>
      </c>
      <c r="BK39" s="12" t="s">
        <v>100</v>
      </c>
      <c r="BL39" s="12" t="s">
        <v>100</v>
      </c>
      <c r="BM39" s="12" t="s">
        <v>100</v>
      </c>
      <c r="BN39" s="12" t="s">
        <v>100</v>
      </c>
      <c r="BO39" s="12">
        <v>5000</v>
      </c>
      <c r="BP39" s="12" t="s">
        <v>100</v>
      </c>
      <c r="BQ39" s="12" t="s">
        <v>100</v>
      </c>
      <c r="BR39" s="12" t="s">
        <v>274</v>
      </c>
      <c r="BS39" s="12" t="s">
        <v>100</v>
      </c>
      <c r="BT39" s="12" t="s">
        <v>100</v>
      </c>
      <c r="BU39" s="12" t="s">
        <v>100</v>
      </c>
      <c r="BV39" s="12" t="s">
        <v>275</v>
      </c>
      <c r="BW39" s="12" t="s">
        <v>100</v>
      </c>
      <c r="BX39" s="12" t="s">
        <v>100</v>
      </c>
      <c r="BY39" s="12" t="b">
        <v>0</v>
      </c>
      <c r="BZ39" s="12" t="s">
        <v>100</v>
      </c>
      <c r="CA39" s="12">
        <v>4800</v>
      </c>
      <c r="CB39" s="12" t="s">
        <v>100</v>
      </c>
      <c r="CC39" s="12" t="s">
        <v>276</v>
      </c>
      <c r="CD39" s="12" t="s">
        <v>100</v>
      </c>
      <c r="CE39" s="12" t="s">
        <v>100</v>
      </c>
      <c r="CF39" s="12" t="s">
        <v>100</v>
      </c>
      <c r="CG39" s="12" t="s">
        <v>100</v>
      </c>
      <c r="CH39" s="12" t="s">
        <v>100</v>
      </c>
      <c r="CI39" s="12" t="s">
        <v>100</v>
      </c>
      <c r="CJ39" s="12">
        <v>1</v>
      </c>
      <c r="CK39" s="20"/>
      <c r="CL39" s="16"/>
      <c r="CM39" s="20"/>
      <c r="CN39" s="20"/>
    </row>
    <row r="40" spans="1:93" ht="30" customHeight="1" x14ac:dyDescent="0.25">
      <c r="A40" s="9">
        <v>26</v>
      </c>
      <c r="B40" s="9">
        <v>134</v>
      </c>
      <c r="C40" s="10" t="s">
        <v>277</v>
      </c>
      <c r="D40" s="12" t="s">
        <v>278</v>
      </c>
      <c r="E40" s="11" t="s">
        <v>270</v>
      </c>
      <c r="F40" s="11" t="s">
        <v>253</v>
      </c>
      <c r="G40" s="12" t="s">
        <v>271</v>
      </c>
      <c r="H40" s="12" t="s">
        <v>272</v>
      </c>
      <c r="I40" s="11" t="s">
        <v>153</v>
      </c>
      <c r="J40" s="37">
        <v>20</v>
      </c>
      <c r="K40" s="35">
        <f t="shared" si="0"/>
        <v>250</v>
      </c>
      <c r="L40" s="14">
        <v>5000</v>
      </c>
      <c r="M40" s="15">
        <f t="shared" si="1"/>
        <v>5000</v>
      </c>
      <c r="N40" s="15">
        <v>4800</v>
      </c>
      <c r="O40" s="15">
        <f t="shared" si="2"/>
        <v>4800</v>
      </c>
      <c r="P40" s="35">
        <f t="shared" si="3"/>
        <v>240</v>
      </c>
      <c r="Q40" s="14">
        <f t="shared" si="5"/>
        <v>21840</v>
      </c>
      <c r="R40" s="16">
        <v>0</v>
      </c>
      <c r="S40" s="15">
        <v>0</v>
      </c>
      <c r="T40" s="14">
        <v>200</v>
      </c>
      <c r="U40" s="12"/>
      <c r="V40" s="12"/>
      <c r="W40" s="12" t="s">
        <v>273</v>
      </c>
      <c r="X40" s="12" t="s">
        <v>100</v>
      </c>
      <c r="Y40" s="12" t="s">
        <v>100</v>
      </c>
      <c r="Z40" s="12" t="s">
        <v>100</v>
      </c>
      <c r="AA40" s="12" t="s">
        <v>100</v>
      </c>
      <c r="AB40" s="17">
        <v>43831</v>
      </c>
      <c r="AC40" s="12" t="s">
        <v>100</v>
      </c>
      <c r="AD40" s="12" t="s">
        <v>100</v>
      </c>
      <c r="AE40" s="12" t="s">
        <v>100</v>
      </c>
      <c r="AF40" s="12" t="s">
        <v>100</v>
      </c>
      <c r="AG40" s="12" t="s">
        <v>100</v>
      </c>
      <c r="AH40" s="12" t="s">
        <v>100</v>
      </c>
      <c r="AI40" s="12" t="s">
        <v>100</v>
      </c>
      <c r="AJ40" s="12">
        <v>0</v>
      </c>
      <c r="AK40" s="12">
        <v>3217257775</v>
      </c>
      <c r="AL40" s="12">
        <v>300</v>
      </c>
      <c r="AM40" s="12" t="b">
        <v>1</v>
      </c>
      <c r="AN40" s="12" t="s">
        <v>132</v>
      </c>
      <c r="AO40" s="12" t="s">
        <v>132</v>
      </c>
      <c r="AP40" s="13">
        <v>7</v>
      </c>
      <c r="AQ40" s="14">
        <f t="shared" si="6"/>
        <v>714.28571428571433</v>
      </c>
      <c r="AR40" s="12" t="s">
        <v>100</v>
      </c>
      <c r="AS40" s="12" t="s">
        <v>100</v>
      </c>
      <c r="AT40" s="17">
        <v>43922</v>
      </c>
      <c r="AU40" s="17">
        <v>43753</v>
      </c>
      <c r="AV40" s="12">
        <v>0</v>
      </c>
      <c r="AW40" s="17">
        <v>43831</v>
      </c>
      <c r="AX40" s="12" t="b">
        <v>1</v>
      </c>
      <c r="AY40" s="12" t="s">
        <v>100</v>
      </c>
      <c r="AZ40" s="12" t="s">
        <v>100</v>
      </c>
      <c r="BA40" s="19">
        <v>714</v>
      </c>
      <c r="BB40" s="19">
        <v>250</v>
      </c>
      <c r="BC40" s="12" t="s">
        <v>100</v>
      </c>
      <c r="BD40" s="12" t="b">
        <v>1</v>
      </c>
      <c r="BE40" s="12" t="s">
        <v>100</v>
      </c>
      <c r="BF40" s="12" t="s">
        <v>100</v>
      </c>
      <c r="BG40" s="12" t="s">
        <v>100</v>
      </c>
      <c r="BH40" s="12" t="s">
        <v>100</v>
      </c>
      <c r="BI40" s="12" t="s">
        <v>100</v>
      </c>
      <c r="BJ40" s="12" t="b">
        <v>0</v>
      </c>
      <c r="BK40" s="12" t="s">
        <v>100</v>
      </c>
      <c r="BL40" s="12" t="s">
        <v>100</v>
      </c>
      <c r="BM40" s="12" t="s">
        <v>100</v>
      </c>
      <c r="BN40" s="12" t="s">
        <v>100</v>
      </c>
      <c r="BO40" s="12">
        <v>5000</v>
      </c>
      <c r="BP40" s="12" t="s">
        <v>100</v>
      </c>
      <c r="BQ40" s="12" t="s">
        <v>100</v>
      </c>
      <c r="BR40" s="12" t="s">
        <v>279</v>
      </c>
      <c r="BS40" s="12" t="s">
        <v>100</v>
      </c>
      <c r="BT40" s="12" t="s">
        <v>100</v>
      </c>
      <c r="BU40" s="12" t="s">
        <v>100</v>
      </c>
      <c r="BV40" s="12" t="s">
        <v>280</v>
      </c>
      <c r="BW40" s="12" t="s">
        <v>100</v>
      </c>
      <c r="BX40" s="12" t="s">
        <v>100</v>
      </c>
      <c r="BY40" s="12" t="b">
        <v>0</v>
      </c>
      <c r="BZ40" s="12" t="s">
        <v>100</v>
      </c>
      <c r="CA40" s="12">
        <v>4800</v>
      </c>
      <c r="CB40" s="12" t="s">
        <v>100</v>
      </c>
      <c r="CC40" s="12" t="s">
        <v>281</v>
      </c>
      <c r="CD40" s="12" t="s">
        <v>100</v>
      </c>
      <c r="CE40" s="12" t="s">
        <v>100</v>
      </c>
      <c r="CF40" s="12" t="s">
        <v>100</v>
      </c>
      <c r="CG40" s="12" t="s">
        <v>100</v>
      </c>
      <c r="CH40" s="12" t="s">
        <v>100</v>
      </c>
      <c r="CI40" s="12" t="s">
        <v>100</v>
      </c>
      <c r="CJ40" s="12">
        <v>1</v>
      </c>
      <c r="CK40" s="20"/>
      <c r="CL40" s="16"/>
      <c r="CM40" s="20"/>
      <c r="CN40" s="20"/>
    </row>
    <row r="41" spans="1:93" ht="30" customHeight="1" x14ac:dyDescent="0.25">
      <c r="A41" s="9">
        <v>27</v>
      </c>
      <c r="B41" s="9">
        <v>135</v>
      </c>
      <c r="C41" s="10" t="s">
        <v>282</v>
      </c>
      <c r="D41" s="12" t="s">
        <v>283</v>
      </c>
      <c r="E41" s="11" t="s">
        <v>270</v>
      </c>
      <c r="F41" s="11" t="s">
        <v>253</v>
      </c>
      <c r="G41" s="12" t="s">
        <v>271</v>
      </c>
      <c r="H41" s="12" t="s">
        <v>272</v>
      </c>
      <c r="I41" s="11" t="s">
        <v>153</v>
      </c>
      <c r="J41" s="37">
        <v>20</v>
      </c>
      <c r="K41" s="35">
        <f t="shared" si="0"/>
        <v>250</v>
      </c>
      <c r="L41" s="14">
        <v>5000</v>
      </c>
      <c r="M41" s="15">
        <f t="shared" si="1"/>
        <v>5000</v>
      </c>
      <c r="N41" s="15">
        <v>4800</v>
      </c>
      <c r="O41" s="15">
        <f t="shared" si="2"/>
        <v>4800</v>
      </c>
      <c r="P41" s="35">
        <f t="shared" si="3"/>
        <v>240</v>
      </c>
      <c r="Q41" s="14">
        <f t="shared" si="5"/>
        <v>26640</v>
      </c>
      <c r="R41" s="16">
        <v>0</v>
      </c>
      <c r="S41" s="15">
        <v>0</v>
      </c>
      <c r="T41" s="14">
        <v>200</v>
      </c>
      <c r="U41" s="12"/>
      <c r="V41" s="12"/>
      <c r="W41" s="12" t="s">
        <v>273</v>
      </c>
      <c r="X41" s="12" t="s">
        <v>100</v>
      </c>
      <c r="Y41" s="12" t="s">
        <v>100</v>
      </c>
      <c r="Z41" s="12" t="s">
        <v>100</v>
      </c>
      <c r="AA41" s="12" t="s">
        <v>100</v>
      </c>
      <c r="AB41" s="17">
        <v>43831</v>
      </c>
      <c r="AC41" s="12" t="s">
        <v>100</v>
      </c>
      <c r="AD41" s="12" t="s">
        <v>100</v>
      </c>
      <c r="AE41" s="12" t="s">
        <v>100</v>
      </c>
      <c r="AF41" s="12" t="s">
        <v>100</v>
      </c>
      <c r="AG41" s="12" t="s">
        <v>100</v>
      </c>
      <c r="AH41" s="12" t="s">
        <v>100</v>
      </c>
      <c r="AI41" s="12" t="s">
        <v>100</v>
      </c>
      <c r="AJ41" s="12">
        <v>0</v>
      </c>
      <c r="AK41" s="12">
        <v>3217257775</v>
      </c>
      <c r="AL41" s="12">
        <v>300</v>
      </c>
      <c r="AM41" s="12" t="b">
        <v>1</v>
      </c>
      <c r="AN41" s="12" t="s">
        <v>132</v>
      </c>
      <c r="AO41" s="12" t="s">
        <v>132</v>
      </c>
      <c r="AP41" s="13">
        <v>7</v>
      </c>
      <c r="AQ41" s="14">
        <f t="shared" si="6"/>
        <v>714.28571428571433</v>
      </c>
      <c r="AR41" s="12" t="s">
        <v>100</v>
      </c>
      <c r="AS41" s="12" t="s">
        <v>100</v>
      </c>
      <c r="AT41" s="17">
        <v>43922</v>
      </c>
      <c r="AU41" s="17">
        <v>43753</v>
      </c>
      <c r="AV41" s="12">
        <v>0</v>
      </c>
      <c r="AW41" s="17">
        <v>43831</v>
      </c>
      <c r="AX41" s="12" t="b">
        <v>1</v>
      </c>
      <c r="AY41" s="12" t="s">
        <v>100</v>
      </c>
      <c r="AZ41" s="12" t="s">
        <v>100</v>
      </c>
      <c r="BA41" s="19">
        <v>714</v>
      </c>
      <c r="BB41" s="19">
        <v>250</v>
      </c>
      <c r="BC41" s="12" t="s">
        <v>100</v>
      </c>
      <c r="BD41" s="12" t="b">
        <v>1</v>
      </c>
      <c r="BE41" s="12" t="s">
        <v>100</v>
      </c>
      <c r="BF41" s="12" t="s">
        <v>100</v>
      </c>
      <c r="BG41" s="12" t="s">
        <v>100</v>
      </c>
      <c r="BH41" s="12" t="s">
        <v>100</v>
      </c>
      <c r="BI41" s="12" t="s">
        <v>100</v>
      </c>
      <c r="BJ41" s="12" t="b">
        <v>0</v>
      </c>
      <c r="BK41" s="12" t="s">
        <v>100</v>
      </c>
      <c r="BL41" s="12" t="s">
        <v>100</v>
      </c>
      <c r="BM41" s="12" t="s">
        <v>100</v>
      </c>
      <c r="BN41" s="12" t="s">
        <v>100</v>
      </c>
      <c r="BO41" s="12">
        <v>5000</v>
      </c>
      <c r="BP41" s="12" t="s">
        <v>100</v>
      </c>
      <c r="BQ41" s="12" t="s">
        <v>100</v>
      </c>
      <c r="BR41" s="12" t="s">
        <v>279</v>
      </c>
      <c r="BS41" s="12" t="s">
        <v>100</v>
      </c>
      <c r="BT41" s="12" t="s">
        <v>100</v>
      </c>
      <c r="BU41" s="12" t="s">
        <v>100</v>
      </c>
      <c r="BV41" s="12" t="s">
        <v>280</v>
      </c>
      <c r="BW41" s="12" t="s">
        <v>100</v>
      </c>
      <c r="BX41" s="12" t="s">
        <v>100</v>
      </c>
      <c r="BY41" s="12" t="b">
        <v>0</v>
      </c>
      <c r="BZ41" s="12" t="s">
        <v>100</v>
      </c>
      <c r="CA41" s="12">
        <v>4800</v>
      </c>
      <c r="CB41" s="12" t="s">
        <v>100</v>
      </c>
      <c r="CC41" s="12" t="s">
        <v>276</v>
      </c>
      <c r="CD41" s="12" t="s">
        <v>100</v>
      </c>
      <c r="CE41" s="12" t="s">
        <v>100</v>
      </c>
      <c r="CF41" s="12" t="s">
        <v>100</v>
      </c>
      <c r="CG41" s="12" t="s">
        <v>100</v>
      </c>
      <c r="CH41" s="12" t="s">
        <v>100</v>
      </c>
      <c r="CI41" s="12" t="s">
        <v>100</v>
      </c>
      <c r="CJ41" s="12">
        <v>1</v>
      </c>
      <c r="CK41" s="20"/>
      <c r="CL41" s="16"/>
      <c r="CM41" s="20"/>
      <c r="CN41" s="20"/>
    </row>
    <row r="42" spans="1:93" ht="30" customHeight="1" x14ac:dyDescent="0.25">
      <c r="A42" s="90"/>
      <c r="B42" s="90"/>
      <c r="C42" s="81" t="s">
        <v>441</v>
      </c>
      <c r="D42" s="91"/>
      <c r="E42" s="92"/>
      <c r="F42" s="92"/>
      <c r="G42" s="91"/>
      <c r="H42" s="91"/>
      <c r="I42" s="92"/>
      <c r="J42" s="93"/>
      <c r="K42" s="94"/>
      <c r="L42" s="94"/>
      <c r="M42" s="95"/>
      <c r="N42" s="95"/>
      <c r="O42" s="96">
        <f>SUM(O36:O41)</f>
        <v>26640</v>
      </c>
      <c r="P42" s="94"/>
      <c r="Q42" s="85"/>
      <c r="R42" s="97"/>
      <c r="S42" s="95"/>
      <c r="T42" s="94"/>
      <c r="U42" s="91"/>
      <c r="V42" s="91"/>
      <c r="W42" s="91"/>
      <c r="X42" s="91"/>
      <c r="Y42" s="91"/>
      <c r="Z42" s="91"/>
      <c r="AA42" s="91"/>
      <c r="AB42" s="98"/>
      <c r="AC42" s="91"/>
      <c r="AD42" s="91"/>
      <c r="AE42" s="91"/>
      <c r="AF42" s="91"/>
      <c r="AG42" s="91"/>
      <c r="AH42" s="91"/>
      <c r="AI42" s="91"/>
      <c r="AJ42" s="91"/>
      <c r="AK42" s="91"/>
      <c r="AL42" s="91"/>
      <c r="AM42" s="91"/>
      <c r="AN42" s="91"/>
      <c r="AO42" s="91"/>
      <c r="AP42" s="93"/>
      <c r="AQ42" s="94"/>
      <c r="AR42" s="91"/>
      <c r="AS42" s="91"/>
      <c r="AT42" s="98"/>
      <c r="AU42" s="98"/>
      <c r="AV42" s="91"/>
      <c r="AW42" s="98"/>
      <c r="AX42" s="91"/>
      <c r="AY42" s="91"/>
      <c r="AZ42" s="91"/>
      <c r="BA42" s="99"/>
      <c r="BB42" s="99"/>
      <c r="BC42" s="91"/>
      <c r="BD42" s="91"/>
      <c r="BE42" s="91"/>
      <c r="BF42" s="91"/>
      <c r="BG42" s="91"/>
      <c r="BH42" s="91"/>
      <c r="BI42" s="91"/>
      <c r="BJ42" s="91"/>
      <c r="BK42" s="91"/>
      <c r="BL42" s="91"/>
      <c r="BM42" s="91"/>
      <c r="BN42" s="91"/>
      <c r="BO42" s="91"/>
      <c r="BP42" s="91"/>
      <c r="BQ42" s="91"/>
      <c r="BR42" s="91"/>
      <c r="BS42" s="91"/>
      <c r="BT42" s="91"/>
      <c r="BU42" s="91"/>
      <c r="BV42" s="91"/>
      <c r="BW42" s="91"/>
      <c r="BX42" s="91"/>
      <c r="BY42" s="91"/>
      <c r="BZ42" s="91"/>
      <c r="CA42" s="91"/>
      <c r="CB42" s="91"/>
      <c r="CC42" s="91"/>
      <c r="CD42" s="91"/>
      <c r="CE42" s="91"/>
      <c r="CF42" s="91"/>
      <c r="CG42" s="91"/>
      <c r="CH42" s="91"/>
      <c r="CI42" s="91"/>
      <c r="CJ42" s="91"/>
      <c r="CK42" s="100"/>
      <c r="CL42" s="97"/>
      <c r="CM42" s="100"/>
      <c r="CN42" s="100"/>
    </row>
    <row r="43" spans="1:93" x14ac:dyDescent="0.25">
      <c r="A43" s="25"/>
      <c r="B43" s="59"/>
      <c r="C43" s="60"/>
      <c r="D43" s="61"/>
      <c r="E43" s="62"/>
      <c r="F43" s="62"/>
      <c r="G43" s="61"/>
      <c r="H43" s="61"/>
      <c r="I43" s="62"/>
      <c r="J43" s="63"/>
      <c r="K43" s="64"/>
      <c r="L43" s="64"/>
      <c r="M43" s="65"/>
      <c r="N43" s="65"/>
      <c r="O43" s="65"/>
      <c r="P43" s="64"/>
      <c r="Q43" s="70"/>
      <c r="R43" s="66"/>
      <c r="S43" s="65"/>
      <c r="T43" s="64"/>
      <c r="U43" s="61"/>
      <c r="V43" s="61"/>
      <c r="W43" s="61"/>
      <c r="X43" s="61"/>
      <c r="Y43" s="61"/>
      <c r="Z43" s="61"/>
      <c r="AA43" s="61"/>
      <c r="AB43" s="67"/>
      <c r="AC43" s="61"/>
      <c r="AD43" s="61"/>
      <c r="AE43" s="61"/>
      <c r="AF43" s="61"/>
      <c r="AG43" s="61"/>
      <c r="AH43" s="61"/>
      <c r="AI43" s="61"/>
      <c r="AJ43" s="61"/>
      <c r="AK43" s="61"/>
      <c r="AL43" s="61"/>
      <c r="AM43" s="61"/>
      <c r="AN43" s="61"/>
      <c r="AO43" s="61"/>
      <c r="AP43" s="63"/>
      <c r="AQ43" s="64"/>
      <c r="AR43" s="61"/>
      <c r="AS43" s="61"/>
      <c r="AT43" s="67"/>
      <c r="AU43" s="67"/>
      <c r="AV43" s="61"/>
      <c r="AW43" s="67"/>
      <c r="AX43" s="61"/>
      <c r="AY43" s="61"/>
      <c r="AZ43" s="61"/>
      <c r="BA43" s="68"/>
      <c r="BB43" s="68"/>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9"/>
      <c r="CL43" s="66"/>
      <c r="CM43" s="69"/>
      <c r="CN43" s="69"/>
    </row>
    <row r="44" spans="1:93" ht="30" customHeight="1" x14ac:dyDescent="0.25">
      <c r="A44" s="9">
        <v>30</v>
      </c>
      <c r="B44" s="9">
        <v>139</v>
      </c>
      <c r="C44" s="10" t="s">
        <v>298</v>
      </c>
      <c r="D44" s="12" t="s">
        <v>299</v>
      </c>
      <c r="E44" s="11" t="s">
        <v>252</v>
      </c>
      <c r="F44" s="11" t="s">
        <v>300</v>
      </c>
      <c r="G44" s="12" t="s">
        <v>254</v>
      </c>
      <c r="H44" s="12" t="s">
        <v>255</v>
      </c>
      <c r="I44" s="11" t="s">
        <v>98</v>
      </c>
      <c r="J44" s="37">
        <v>841</v>
      </c>
      <c r="K44" s="35">
        <f t="shared" si="0"/>
        <v>400</v>
      </c>
      <c r="L44" s="14">
        <v>336400</v>
      </c>
      <c r="M44" s="15">
        <f t="shared" si="1"/>
        <v>336400</v>
      </c>
      <c r="N44" s="15">
        <v>336400</v>
      </c>
      <c r="O44" s="15">
        <f t="shared" si="2"/>
        <v>336400</v>
      </c>
      <c r="P44" s="35">
        <f t="shared" si="3"/>
        <v>400</v>
      </c>
      <c r="Q44" s="14">
        <f>O44</f>
        <v>336400</v>
      </c>
      <c r="R44" s="16">
        <v>0</v>
      </c>
      <c r="S44" s="15">
        <v>0</v>
      </c>
      <c r="T44" s="14"/>
      <c r="U44" s="12"/>
      <c r="V44" s="12"/>
      <c r="W44" s="12" t="s">
        <v>195</v>
      </c>
      <c r="X44" s="12" t="s">
        <v>100</v>
      </c>
      <c r="Y44" s="12" t="s">
        <v>100</v>
      </c>
      <c r="Z44" s="12" t="s">
        <v>100</v>
      </c>
      <c r="AA44" s="12" t="s">
        <v>100</v>
      </c>
      <c r="AB44" s="17">
        <v>43983</v>
      </c>
      <c r="AC44" s="12" t="s">
        <v>100</v>
      </c>
      <c r="AD44" s="12" t="s">
        <v>100</v>
      </c>
      <c r="AE44" s="12" t="s">
        <v>100</v>
      </c>
      <c r="AF44" s="12" t="s">
        <v>100</v>
      </c>
      <c r="AG44" s="12" t="s">
        <v>100</v>
      </c>
      <c r="AH44" s="12" t="s">
        <v>100</v>
      </c>
      <c r="AI44" s="12" t="s">
        <v>100</v>
      </c>
      <c r="AJ44" s="12">
        <v>0</v>
      </c>
      <c r="AK44" s="12" t="s">
        <v>266</v>
      </c>
      <c r="AL44" s="12">
        <v>21030</v>
      </c>
      <c r="AM44" s="12" t="b">
        <v>0</v>
      </c>
      <c r="AN44" s="12" t="s">
        <v>102</v>
      </c>
      <c r="AO44" s="12" t="b">
        <v>0</v>
      </c>
      <c r="AP44" s="13">
        <v>21</v>
      </c>
      <c r="AQ44" s="14">
        <f t="shared" ref="AQ44:AQ48" si="7">M44/AP44</f>
        <v>16019.047619047618</v>
      </c>
      <c r="AR44" s="12" t="s">
        <v>100</v>
      </c>
      <c r="AS44" s="12" t="s">
        <v>100</v>
      </c>
      <c r="AT44" s="17">
        <v>44926</v>
      </c>
      <c r="AU44" s="17">
        <v>43617</v>
      </c>
      <c r="AV44" s="12">
        <v>112133</v>
      </c>
      <c r="AW44" s="17">
        <v>43983</v>
      </c>
      <c r="AX44" s="12" t="b">
        <v>0</v>
      </c>
      <c r="AY44" s="12" t="s">
        <v>100</v>
      </c>
      <c r="AZ44" s="12" t="s">
        <v>100</v>
      </c>
      <c r="BA44" s="19">
        <v>16019</v>
      </c>
      <c r="BB44" s="19">
        <v>400</v>
      </c>
      <c r="BC44" s="12">
        <v>224267</v>
      </c>
      <c r="BD44" s="12" t="b">
        <v>0</v>
      </c>
      <c r="BE44" s="12" t="s">
        <v>100</v>
      </c>
      <c r="BF44" s="12" t="s">
        <v>100</v>
      </c>
      <c r="BG44" s="12" t="s">
        <v>100</v>
      </c>
      <c r="BH44" s="12" t="s">
        <v>100</v>
      </c>
      <c r="BI44" s="12" t="s">
        <v>100</v>
      </c>
      <c r="BJ44" s="12" t="b">
        <v>0</v>
      </c>
      <c r="BK44" s="12" t="s">
        <v>100</v>
      </c>
      <c r="BL44" s="12" t="s">
        <v>100</v>
      </c>
      <c r="BM44" s="12" t="s">
        <v>100</v>
      </c>
      <c r="BN44" s="12" t="s">
        <v>100</v>
      </c>
      <c r="BO44" s="12" t="s">
        <v>100</v>
      </c>
      <c r="BP44" s="12" t="s">
        <v>100</v>
      </c>
      <c r="BQ44" s="12" t="s">
        <v>100</v>
      </c>
      <c r="BR44" s="12" t="s">
        <v>301</v>
      </c>
      <c r="BS44" s="12" t="s">
        <v>100</v>
      </c>
      <c r="BT44" s="12" t="s">
        <v>100</v>
      </c>
      <c r="BU44" s="12" t="s">
        <v>100</v>
      </c>
      <c r="BV44" s="12" t="s">
        <v>302</v>
      </c>
      <c r="BW44" s="12" t="s">
        <v>100</v>
      </c>
      <c r="BX44" s="12" t="s">
        <v>100</v>
      </c>
      <c r="BY44" s="12" t="b">
        <v>0</v>
      </c>
      <c r="BZ44" s="12" t="s">
        <v>100</v>
      </c>
      <c r="CA44" s="12">
        <v>200000</v>
      </c>
      <c r="CB44" s="12">
        <v>0</v>
      </c>
      <c r="CC44" s="12" t="s">
        <v>303</v>
      </c>
      <c r="CD44" s="12" t="s">
        <v>100</v>
      </c>
      <c r="CE44" s="12" t="s">
        <v>100</v>
      </c>
      <c r="CF44" s="12" t="s">
        <v>100</v>
      </c>
      <c r="CG44" s="12" t="s">
        <v>100</v>
      </c>
      <c r="CH44" s="12" t="s">
        <v>100</v>
      </c>
      <c r="CI44" s="12" t="s">
        <v>100</v>
      </c>
      <c r="CJ44" s="12">
        <v>1</v>
      </c>
      <c r="CK44" s="20"/>
      <c r="CL44" s="16"/>
      <c r="CM44" s="20"/>
      <c r="CN44" s="20"/>
    </row>
    <row r="45" spans="1:93" ht="30" customHeight="1" x14ac:dyDescent="0.25">
      <c r="A45" s="9">
        <v>31</v>
      </c>
      <c r="B45" s="9">
        <v>140</v>
      </c>
      <c r="C45" s="10" t="s">
        <v>304</v>
      </c>
      <c r="D45" s="12" t="s">
        <v>305</v>
      </c>
      <c r="E45" s="11" t="s">
        <v>252</v>
      </c>
      <c r="F45" s="11" t="s">
        <v>300</v>
      </c>
      <c r="G45" s="12" t="s">
        <v>254</v>
      </c>
      <c r="H45" s="12" t="s">
        <v>255</v>
      </c>
      <c r="I45" s="11" t="s">
        <v>153</v>
      </c>
      <c r="J45" s="37">
        <v>677</v>
      </c>
      <c r="K45" s="35">
        <f t="shared" si="0"/>
        <v>400</v>
      </c>
      <c r="L45" s="14">
        <v>270800</v>
      </c>
      <c r="M45" s="15">
        <f t="shared" si="1"/>
        <v>270800</v>
      </c>
      <c r="N45" s="15">
        <v>270800</v>
      </c>
      <c r="O45" s="15">
        <f t="shared" si="2"/>
        <v>270800</v>
      </c>
      <c r="P45" s="35">
        <f t="shared" si="3"/>
        <v>400</v>
      </c>
      <c r="Q45" s="14">
        <f>Q44+O45</f>
        <v>607200</v>
      </c>
      <c r="R45" s="16">
        <v>0</v>
      </c>
      <c r="S45" s="15">
        <v>0</v>
      </c>
      <c r="T45" s="14"/>
      <c r="U45" s="12"/>
      <c r="V45" s="12"/>
      <c r="W45" s="12" t="s">
        <v>195</v>
      </c>
      <c r="X45" s="12" t="s">
        <v>100</v>
      </c>
      <c r="Y45" s="12" t="s">
        <v>100</v>
      </c>
      <c r="Z45" s="12" t="s">
        <v>100</v>
      </c>
      <c r="AA45" s="12" t="s">
        <v>100</v>
      </c>
      <c r="AB45" s="17">
        <v>43983</v>
      </c>
      <c r="AC45" s="12" t="s">
        <v>100</v>
      </c>
      <c r="AD45" s="12" t="s">
        <v>100</v>
      </c>
      <c r="AE45" s="12" t="s">
        <v>100</v>
      </c>
      <c r="AF45" s="12" t="s">
        <v>100</v>
      </c>
      <c r="AG45" s="12" t="s">
        <v>100</v>
      </c>
      <c r="AH45" s="12" t="s">
        <v>100</v>
      </c>
      <c r="AI45" s="12" t="s">
        <v>100</v>
      </c>
      <c r="AJ45" s="12">
        <v>0</v>
      </c>
      <c r="AK45" s="12" t="s">
        <v>266</v>
      </c>
      <c r="AL45" s="12">
        <v>16932</v>
      </c>
      <c r="AM45" s="12" t="b">
        <v>0</v>
      </c>
      <c r="AN45" s="12" t="s">
        <v>102</v>
      </c>
      <c r="AO45" s="12" t="b">
        <v>0</v>
      </c>
      <c r="AP45" s="13">
        <v>17</v>
      </c>
      <c r="AQ45" s="14">
        <f t="shared" si="7"/>
        <v>15929.411764705883</v>
      </c>
      <c r="AR45" s="12" t="s">
        <v>100</v>
      </c>
      <c r="AS45" s="12" t="s">
        <v>100</v>
      </c>
      <c r="AT45" s="17">
        <v>44926</v>
      </c>
      <c r="AU45" s="17">
        <v>43617</v>
      </c>
      <c r="AV45" s="12">
        <v>90266</v>
      </c>
      <c r="AW45" s="17">
        <v>43983</v>
      </c>
      <c r="AX45" s="12" t="b">
        <v>0</v>
      </c>
      <c r="AY45" s="12" t="s">
        <v>100</v>
      </c>
      <c r="AZ45" s="12" t="s">
        <v>100</v>
      </c>
      <c r="BA45" s="19">
        <v>15929</v>
      </c>
      <c r="BB45" s="19">
        <v>400</v>
      </c>
      <c r="BC45" s="12">
        <v>180534</v>
      </c>
      <c r="BD45" s="12" t="b">
        <v>0</v>
      </c>
      <c r="BE45" s="12" t="s">
        <v>100</v>
      </c>
      <c r="BF45" s="12" t="s">
        <v>100</v>
      </c>
      <c r="BG45" s="12" t="s">
        <v>100</v>
      </c>
      <c r="BH45" s="12" t="s">
        <v>100</v>
      </c>
      <c r="BI45" s="12" t="s">
        <v>100</v>
      </c>
      <c r="BJ45" s="12" t="b">
        <v>0</v>
      </c>
      <c r="BK45" s="12" t="s">
        <v>100</v>
      </c>
      <c r="BL45" s="12" t="s">
        <v>100</v>
      </c>
      <c r="BM45" s="12" t="s">
        <v>100</v>
      </c>
      <c r="BN45" s="12" t="s">
        <v>100</v>
      </c>
      <c r="BO45" s="12" t="s">
        <v>100</v>
      </c>
      <c r="BP45" s="12" t="s">
        <v>100</v>
      </c>
      <c r="BQ45" s="12" t="s">
        <v>100</v>
      </c>
      <c r="BR45" s="12" t="s">
        <v>100</v>
      </c>
      <c r="BS45" s="12" t="s">
        <v>100</v>
      </c>
      <c r="BT45" s="12" t="s">
        <v>100</v>
      </c>
      <c r="BU45" s="12" t="s">
        <v>100</v>
      </c>
      <c r="BV45" s="12" t="s">
        <v>306</v>
      </c>
      <c r="BW45" s="12" t="s">
        <v>100</v>
      </c>
      <c r="BX45" s="12" t="s">
        <v>100</v>
      </c>
      <c r="BY45" s="12" t="b">
        <v>0</v>
      </c>
      <c r="BZ45" s="12" t="s">
        <v>100</v>
      </c>
      <c r="CA45" s="12">
        <v>190000</v>
      </c>
      <c r="CB45" s="12">
        <v>0</v>
      </c>
      <c r="CC45" s="12" t="s">
        <v>303</v>
      </c>
      <c r="CD45" s="12" t="s">
        <v>100</v>
      </c>
      <c r="CE45" s="12" t="s">
        <v>100</v>
      </c>
      <c r="CF45" s="12" t="s">
        <v>100</v>
      </c>
      <c r="CG45" s="12" t="s">
        <v>100</v>
      </c>
      <c r="CH45" s="12" t="s">
        <v>100</v>
      </c>
      <c r="CI45" s="12" t="s">
        <v>100</v>
      </c>
      <c r="CJ45" s="12">
        <v>1</v>
      </c>
      <c r="CK45" s="20"/>
      <c r="CL45" s="16"/>
      <c r="CM45" s="20"/>
      <c r="CN45" s="20"/>
    </row>
    <row r="46" spans="1:93" ht="30" customHeight="1" x14ac:dyDescent="0.25">
      <c r="A46" s="9">
        <v>32</v>
      </c>
      <c r="B46" s="9">
        <v>141</v>
      </c>
      <c r="C46" s="10" t="s">
        <v>307</v>
      </c>
      <c r="D46" s="12" t="s">
        <v>308</v>
      </c>
      <c r="E46" s="11" t="s">
        <v>252</v>
      </c>
      <c r="F46" s="11" t="s">
        <v>300</v>
      </c>
      <c r="G46" s="12" t="s">
        <v>254</v>
      </c>
      <c r="H46" s="12" t="s">
        <v>255</v>
      </c>
      <c r="I46" s="11" t="s">
        <v>140</v>
      </c>
      <c r="J46" s="37">
        <v>662</v>
      </c>
      <c r="K46" s="35">
        <f t="shared" si="0"/>
        <v>400</v>
      </c>
      <c r="L46" s="14">
        <v>264800</v>
      </c>
      <c r="M46" s="15">
        <f t="shared" si="1"/>
        <v>264800</v>
      </c>
      <c r="N46" s="15">
        <v>264800</v>
      </c>
      <c r="O46" s="15">
        <f t="shared" si="2"/>
        <v>264800</v>
      </c>
      <c r="P46" s="35">
        <f t="shared" si="3"/>
        <v>400</v>
      </c>
      <c r="Q46" s="14">
        <f t="shared" si="5"/>
        <v>872000</v>
      </c>
      <c r="R46" s="16">
        <v>0</v>
      </c>
      <c r="S46" s="15">
        <v>0</v>
      </c>
      <c r="T46" s="14"/>
      <c r="U46" s="12"/>
      <c r="V46" s="12"/>
      <c r="W46" s="12" t="s">
        <v>195</v>
      </c>
      <c r="X46" s="12" t="s">
        <v>100</v>
      </c>
      <c r="Y46" s="12" t="s">
        <v>100</v>
      </c>
      <c r="Z46" s="12" t="s">
        <v>100</v>
      </c>
      <c r="AA46" s="12" t="s">
        <v>100</v>
      </c>
      <c r="AB46" s="17">
        <v>43983</v>
      </c>
      <c r="AC46" s="12" t="s">
        <v>100</v>
      </c>
      <c r="AD46" s="12" t="s">
        <v>100</v>
      </c>
      <c r="AE46" s="12" t="s">
        <v>100</v>
      </c>
      <c r="AF46" s="12" t="s">
        <v>100</v>
      </c>
      <c r="AG46" s="12" t="s">
        <v>100</v>
      </c>
      <c r="AH46" s="12" t="s">
        <v>100</v>
      </c>
      <c r="AI46" s="12" t="s">
        <v>100</v>
      </c>
      <c r="AJ46" s="12">
        <v>0</v>
      </c>
      <c r="AK46" s="12" t="s">
        <v>266</v>
      </c>
      <c r="AL46" s="12">
        <v>16560</v>
      </c>
      <c r="AM46" s="12" t="b">
        <v>0</v>
      </c>
      <c r="AN46" s="12" t="s">
        <v>102</v>
      </c>
      <c r="AO46" s="12" t="b">
        <v>0</v>
      </c>
      <c r="AP46" s="13">
        <v>17</v>
      </c>
      <c r="AQ46" s="14">
        <f t="shared" si="7"/>
        <v>15576.470588235294</v>
      </c>
      <c r="AR46" s="12" t="s">
        <v>100</v>
      </c>
      <c r="AS46" s="12" t="s">
        <v>100</v>
      </c>
      <c r="AT46" s="17">
        <v>45291</v>
      </c>
      <c r="AU46" s="17">
        <v>43617</v>
      </c>
      <c r="AV46" s="12">
        <v>88266</v>
      </c>
      <c r="AW46" s="17">
        <v>43983</v>
      </c>
      <c r="AX46" s="12" t="b">
        <v>0</v>
      </c>
      <c r="AY46" s="12" t="s">
        <v>100</v>
      </c>
      <c r="AZ46" s="12" t="s">
        <v>100</v>
      </c>
      <c r="BA46" s="19">
        <v>15576</v>
      </c>
      <c r="BB46" s="19">
        <v>400</v>
      </c>
      <c r="BC46" s="12">
        <v>176534</v>
      </c>
      <c r="BD46" s="12" t="b">
        <v>0</v>
      </c>
      <c r="BE46" s="12" t="s">
        <v>100</v>
      </c>
      <c r="BF46" s="12" t="s">
        <v>100</v>
      </c>
      <c r="BG46" s="12" t="s">
        <v>100</v>
      </c>
      <c r="BH46" s="12" t="s">
        <v>100</v>
      </c>
      <c r="BI46" s="12" t="s">
        <v>100</v>
      </c>
      <c r="BJ46" s="12" t="b">
        <v>0</v>
      </c>
      <c r="BK46" s="12" t="s">
        <v>100</v>
      </c>
      <c r="BL46" s="12" t="s">
        <v>100</v>
      </c>
      <c r="BM46" s="12" t="s">
        <v>100</v>
      </c>
      <c r="BN46" s="12" t="s">
        <v>100</v>
      </c>
      <c r="BO46" s="12" t="s">
        <v>100</v>
      </c>
      <c r="BP46" s="12" t="s">
        <v>100</v>
      </c>
      <c r="BQ46" s="12" t="s">
        <v>100</v>
      </c>
      <c r="BR46" s="12" t="s">
        <v>301</v>
      </c>
      <c r="BS46" s="12" t="s">
        <v>100</v>
      </c>
      <c r="BT46" s="12" t="s">
        <v>100</v>
      </c>
      <c r="BU46" s="12" t="s">
        <v>100</v>
      </c>
      <c r="BV46" s="12" t="s">
        <v>309</v>
      </c>
      <c r="BW46" s="12" t="s">
        <v>100</v>
      </c>
      <c r="BX46" s="12" t="s">
        <v>100</v>
      </c>
      <c r="BY46" s="12" t="b">
        <v>0</v>
      </c>
      <c r="BZ46" s="12" t="s">
        <v>100</v>
      </c>
      <c r="CA46" s="12">
        <v>170000</v>
      </c>
      <c r="CB46" s="12">
        <v>0</v>
      </c>
      <c r="CC46" s="12" t="s">
        <v>303</v>
      </c>
      <c r="CD46" s="12" t="s">
        <v>100</v>
      </c>
      <c r="CE46" s="12" t="s">
        <v>100</v>
      </c>
      <c r="CF46" s="12" t="s">
        <v>100</v>
      </c>
      <c r="CG46" s="12" t="s">
        <v>100</v>
      </c>
      <c r="CH46" s="12" t="s">
        <v>100</v>
      </c>
      <c r="CI46" s="12" t="s">
        <v>100</v>
      </c>
      <c r="CJ46" s="12">
        <v>1</v>
      </c>
      <c r="CK46" s="20"/>
      <c r="CL46" s="16"/>
      <c r="CM46" s="20"/>
      <c r="CN46" s="20"/>
    </row>
    <row r="47" spans="1:93" ht="30" customHeight="1" x14ac:dyDescent="0.25">
      <c r="A47" s="9">
        <v>33</v>
      </c>
      <c r="B47" s="9">
        <v>142</v>
      </c>
      <c r="C47" s="10" t="s">
        <v>310</v>
      </c>
      <c r="D47" s="12" t="s">
        <v>311</v>
      </c>
      <c r="E47" s="11" t="s">
        <v>252</v>
      </c>
      <c r="F47" s="11" t="s">
        <v>300</v>
      </c>
      <c r="G47" s="12" t="s">
        <v>254</v>
      </c>
      <c r="H47" s="12" t="s">
        <v>255</v>
      </c>
      <c r="I47" s="11" t="s">
        <v>98</v>
      </c>
      <c r="J47" s="37">
        <v>68</v>
      </c>
      <c r="K47" s="35">
        <f t="shared" si="0"/>
        <v>400</v>
      </c>
      <c r="L47" s="14">
        <v>27200</v>
      </c>
      <c r="M47" s="15">
        <f t="shared" si="1"/>
        <v>27200</v>
      </c>
      <c r="N47" s="15">
        <v>27200</v>
      </c>
      <c r="O47" s="15">
        <f t="shared" si="2"/>
        <v>27200</v>
      </c>
      <c r="P47" s="35">
        <f t="shared" si="3"/>
        <v>400</v>
      </c>
      <c r="Q47" s="14">
        <f t="shared" si="5"/>
        <v>899200</v>
      </c>
      <c r="R47" s="16">
        <v>0</v>
      </c>
      <c r="S47" s="15">
        <v>0</v>
      </c>
      <c r="T47" s="14"/>
      <c r="U47" s="12"/>
      <c r="V47" s="12"/>
      <c r="W47" s="12" t="s">
        <v>195</v>
      </c>
      <c r="X47" s="12" t="s">
        <v>100</v>
      </c>
      <c r="Y47" s="12" t="s">
        <v>100</v>
      </c>
      <c r="Z47" s="12" t="s">
        <v>100</v>
      </c>
      <c r="AA47" s="12" t="s">
        <v>100</v>
      </c>
      <c r="AB47" s="17">
        <v>43983</v>
      </c>
      <c r="AC47" s="12" t="s">
        <v>100</v>
      </c>
      <c r="AD47" s="12" t="s">
        <v>100</v>
      </c>
      <c r="AE47" s="12" t="s">
        <v>100</v>
      </c>
      <c r="AF47" s="12" t="s">
        <v>100</v>
      </c>
      <c r="AG47" s="12" t="s">
        <v>100</v>
      </c>
      <c r="AH47" s="12" t="s">
        <v>100</v>
      </c>
      <c r="AI47" s="12" t="s">
        <v>100</v>
      </c>
      <c r="AJ47" s="12">
        <v>0</v>
      </c>
      <c r="AK47" s="12" t="s">
        <v>266</v>
      </c>
      <c r="AL47" s="12">
        <v>1700</v>
      </c>
      <c r="AM47" s="12" t="b">
        <v>0</v>
      </c>
      <c r="AN47" s="12" t="s">
        <v>102</v>
      </c>
      <c r="AO47" s="12" t="b">
        <v>0</v>
      </c>
      <c r="AP47" s="13">
        <v>2</v>
      </c>
      <c r="AQ47" s="14">
        <f t="shared" si="7"/>
        <v>13600</v>
      </c>
      <c r="AR47" s="12" t="s">
        <v>100</v>
      </c>
      <c r="AS47" s="12" t="s">
        <v>100</v>
      </c>
      <c r="AT47" s="17">
        <v>44196</v>
      </c>
      <c r="AU47" s="17">
        <v>43789</v>
      </c>
      <c r="AV47" s="12">
        <v>1000</v>
      </c>
      <c r="AW47" s="17">
        <v>43983</v>
      </c>
      <c r="AX47" s="12" t="b">
        <v>0</v>
      </c>
      <c r="AY47" s="12" t="s">
        <v>100</v>
      </c>
      <c r="AZ47" s="12" t="s">
        <v>100</v>
      </c>
      <c r="BA47" s="19">
        <v>13600</v>
      </c>
      <c r="BB47" s="19">
        <v>400</v>
      </c>
      <c r="BC47" s="12">
        <v>26200</v>
      </c>
      <c r="BD47" s="12" t="b">
        <v>0</v>
      </c>
      <c r="BE47" s="12" t="s">
        <v>100</v>
      </c>
      <c r="BF47" s="12" t="s">
        <v>100</v>
      </c>
      <c r="BG47" s="12" t="s">
        <v>100</v>
      </c>
      <c r="BH47" s="12" t="s">
        <v>100</v>
      </c>
      <c r="BI47" s="12" t="s">
        <v>100</v>
      </c>
      <c r="BJ47" s="12" t="b">
        <v>0</v>
      </c>
      <c r="BK47" s="12" t="s">
        <v>100</v>
      </c>
      <c r="BL47" s="12" t="s">
        <v>100</v>
      </c>
      <c r="BM47" s="12" t="s">
        <v>100</v>
      </c>
      <c r="BN47" s="12" t="s">
        <v>100</v>
      </c>
      <c r="BO47" s="12" t="s">
        <v>100</v>
      </c>
      <c r="BP47" s="12" t="s">
        <v>100</v>
      </c>
      <c r="BQ47" s="12" t="s">
        <v>100</v>
      </c>
      <c r="BR47" s="12" t="s">
        <v>301</v>
      </c>
      <c r="BS47" s="12" t="s">
        <v>100</v>
      </c>
      <c r="BT47" s="12" t="s">
        <v>100</v>
      </c>
      <c r="BU47" s="12" t="s">
        <v>100</v>
      </c>
      <c r="BV47" s="12" t="s">
        <v>312</v>
      </c>
      <c r="BW47" s="12" t="s">
        <v>100</v>
      </c>
      <c r="BX47" s="12" t="s">
        <v>100</v>
      </c>
      <c r="BY47" s="12" t="b">
        <v>0</v>
      </c>
      <c r="BZ47" s="12" t="s">
        <v>100</v>
      </c>
      <c r="CA47" s="12">
        <v>27200</v>
      </c>
      <c r="CB47" s="12">
        <v>0</v>
      </c>
      <c r="CC47" s="12" t="s">
        <v>303</v>
      </c>
      <c r="CD47" s="12" t="s">
        <v>100</v>
      </c>
      <c r="CE47" s="12" t="s">
        <v>100</v>
      </c>
      <c r="CF47" s="12" t="s">
        <v>100</v>
      </c>
      <c r="CG47" s="12" t="s">
        <v>100</v>
      </c>
      <c r="CH47" s="12" t="s">
        <v>100</v>
      </c>
      <c r="CI47" s="12" t="s">
        <v>100</v>
      </c>
      <c r="CJ47" s="12">
        <v>1</v>
      </c>
      <c r="CK47" s="20"/>
      <c r="CL47" s="16"/>
      <c r="CM47" s="20"/>
      <c r="CN47" s="20"/>
    </row>
    <row r="48" spans="1:93" ht="30" customHeight="1" x14ac:dyDescent="0.25">
      <c r="A48" s="9">
        <v>34</v>
      </c>
      <c r="B48" s="9">
        <v>143</v>
      </c>
      <c r="C48" s="10" t="s">
        <v>313</v>
      </c>
      <c r="D48" s="12" t="s">
        <v>314</v>
      </c>
      <c r="E48" s="11" t="s">
        <v>252</v>
      </c>
      <c r="F48" s="11" t="s">
        <v>300</v>
      </c>
      <c r="G48" s="12" t="s">
        <v>254</v>
      </c>
      <c r="H48" s="12" t="s">
        <v>255</v>
      </c>
      <c r="I48" s="11" t="s">
        <v>140</v>
      </c>
      <c r="J48" s="37">
        <v>32</v>
      </c>
      <c r="K48" s="35">
        <f t="shared" si="0"/>
        <v>400</v>
      </c>
      <c r="L48" s="14">
        <v>12800</v>
      </c>
      <c r="M48" s="15">
        <f t="shared" si="1"/>
        <v>12800</v>
      </c>
      <c r="N48" s="15">
        <v>12800</v>
      </c>
      <c r="O48" s="15">
        <f t="shared" si="2"/>
        <v>12800</v>
      </c>
      <c r="P48" s="35">
        <f t="shared" si="3"/>
        <v>400</v>
      </c>
      <c r="Q48" s="14">
        <f t="shared" si="5"/>
        <v>912000</v>
      </c>
      <c r="R48" s="16">
        <v>0</v>
      </c>
      <c r="S48" s="15">
        <v>0</v>
      </c>
      <c r="T48" s="14"/>
      <c r="U48" s="12"/>
      <c r="V48" s="12"/>
      <c r="W48" s="12" t="s">
        <v>195</v>
      </c>
      <c r="X48" s="12" t="s">
        <v>100</v>
      </c>
      <c r="Y48" s="12" t="s">
        <v>100</v>
      </c>
      <c r="Z48" s="12" t="s">
        <v>100</v>
      </c>
      <c r="AA48" s="12" t="s">
        <v>100</v>
      </c>
      <c r="AB48" s="17">
        <v>43983</v>
      </c>
      <c r="AC48" s="12" t="s">
        <v>100</v>
      </c>
      <c r="AD48" s="12" t="s">
        <v>100</v>
      </c>
      <c r="AE48" s="12" t="s">
        <v>100</v>
      </c>
      <c r="AF48" s="12" t="s">
        <v>100</v>
      </c>
      <c r="AG48" s="12" t="s">
        <v>100</v>
      </c>
      <c r="AH48" s="12" t="s">
        <v>100</v>
      </c>
      <c r="AI48" s="12" t="s">
        <v>100</v>
      </c>
      <c r="AJ48" s="12">
        <v>0</v>
      </c>
      <c r="AK48" s="12" t="s">
        <v>266</v>
      </c>
      <c r="AL48" s="12">
        <v>800</v>
      </c>
      <c r="AM48" s="12" t="b">
        <v>0</v>
      </c>
      <c r="AN48" s="12" t="s">
        <v>102</v>
      </c>
      <c r="AO48" s="12" t="b">
        <v>0</v>
      </c>
      <c r="AP48" s="13">
        <v>1</v>
      </c>
      <c r="AQ48" s="14">
        <f t="shared" si="7"/>
        <v>12800</v>
      </c>
      <c r="AR48" s="12" t="s">
        <v>100</v>
      </c>
      <c r="AS48" s="12" t="s">
        <v>100</v>
      </c>
      <c r="AT48" s="17">
        <v>44196</v>
      </c>
      <c r="AU48" s="17">
        <v>43789</v>
      </c>
      <c r="AV48" s="12">
        <v>800</v>
      </c>
      <c r="AW48" s="17">
        <v>43983</v>
      </c>
      <c r="AX48" s="12" t="b">
        <v>0</v>
      </c>
      <c r="AY48" s="12" t="s">
        <v>100</v>
      </c>
      <c r="AZ48" s="12" t="s">
        <v>100</v>
      </c>
      <c r="BA48" s="19">
        <v>12800</v>
      </c>
      <c r="BB48" s="19">
        <v>400</v>
      </c>
      <c r="BC48" s="12">
        <v>12000</v>
      </c>
      <c r="BD48" s="12" t="b">
        <v>0</v>
      </c>
      <c r="BE48" s="12" t="s">
        <v>100</v>
      </c>
      <c r="BF48" s="12" t="s">
        <v>100</v>
      </c>
      <c r="BG48" s="12" t="s">
        <v>100</v>
      </c>
      <c r="BH48" s="12" t="s">
        <v>100</v>
      </c>
      <c r="BI48" s="12" t="s">
        <v>100</v>
      </c>
      <c r="BJ48" s="12" t="b">
        <v>0</v>
      </c>
      <c r="BK48" s="12" t="s">
        <v>100</v>
      </c>
      <c r="BL48" s="12" t="s">
        <v>100</v>
      </c>
      <c r="BM48" s="12" t="s">
        <v>100</v>
      </c>
      <c r="BN48" s="12" t="s">
        <v>100</v>
      </c>
      <c r="BO48" s="12" t="s">
        <v>100</v>
      </c>
      <c r="BP48" s="12" t="s">
        <v>100</v>
      </c>
      <c r="BQ48" s="12" t="s">
        <v>100</v>
      </c>
      <c r="BR48" s="12" t="s">
        <v>301</v>
      </c>
      <c r="BS48" s="12" t="s">
        <v>100</v>
      </c>
      <c r="BT48" s="12" t="s">
        <v>100</v>
      </c>
      <c r="BU48" s="12" t="s">
        <v>100</v>
      </c>
      <c r="BV48" s="12" t="s">
        <v>315</v>
      </c>
      <c r="BW48" s="12" t="s">
        <v>100</v>
      </c>
      <c r="BX48" s="12" t="s">
        <v>100</v>
      </c>
      <c r="BY48" s="12" t="b">
        <v>0</v>
      </c>
      <c r="BZ48" s="12" t="s">
        <v>100</v>
      </c>
      <c r="CA48" s="12">
        <v>12800</v>
      </c>
      <c r="CB48" s="12">
        <v>0</v>
      </c>
      <c r="CC48" s="12" t="s">
        <v>303</v>
      </c>
      <c r="CD48" s="12" t="s">
        <v>100</v>
      </c>
      <c r="CE48" s="12" t="s">
        <v>100</v>
      </c>
      <c r="CF48" s="12" t="s">
        <v>100</v>
      </c>
      <c r="CG48" s="12" t="s">
        <v>100</v>
      </c>
      <c r="CH48" s="12" t="s">
        <v>100</v>
      </c>
      <c r="CI48" s="12" t="s">
        <v>100</v>
      </c>
      <c r="CJ48" s="12">
        <v>1</v>
      </c>
      <c r="CK48" s="20"/>
      <c r="CL48" s="16"/>
      <c r="CM48" s="20"/>
      <c r="CN48" s="20"/>
    </row>
    <row r="49" spans="1:93" ht="30" customHeight="1" x14ac:dyDescent="0.25">
      <c r="A49" s="90"/>
      <c r="B49" s="90"/>
      <c r="C49" s="81" t="s">
        <v>440</v>
      </c>
      <c r="D49" s="91"/>
      <c r="E49" s="92"/>
      <c r="F49" s="92"/>
      <c r="G49" s="91"/>
      <c r="H49" s="91"/>
      <c r="I49" s="92"/>
      <c r="J49" s="93"/>
      <c r="K49" s="94"/>
      <c r="L49" s="94"/>
      <c r="M49" s="95"/>
      <c r="N49" s="95"/>
      <c r="O49" s="96">
        <f>SUM(O44:O48)</f>
        <v>912000</v>
      </c>
      <c r="P49" s="94"/>
      <c r="Q49" s="94"/>
      <c r="R49" s="97"/>
      <c r="S49" s="95"/>
      <c r="T49" s="94"/>
      <c r="U49" s="91"/>
      <c r="V49" s="91"/>
      <c r="W49" s="91"/>
      <c r="X49" s="91"/>
      <c r="Y49" s="91"/>
      <c r="Z49" s="91"/>
      <c r="AA49" s="91"/>
      <c r="AB49" s="98"/>
      <c r="AC49" s="91"/>
      <c r="AD49" s="91"/>
      <c r="AE49" s="91"/>
      <c r="AF49" s="91"/>
      <c r="AG49" s="91"/>
      <c r="AH49" s="91"/>
      <c r="AI49" s="91"/>
      <c r="AJ49" s="91"/>
      <c r="AK49" s="91"/>
      <c r="AL49" s="91"/>
      <c r="AM49" s="91"/>
      <c r="AN49" s="91"/>
      <c r="AO49" s="91"/>
      <c r="AP49" s="93"/>
      <c r="AQ49" s="94"/>
      <c r="AR49" s="91"/>
      <c r="AS49" s="91"/>
      <c r="AT49" s="98"/>
      <c r="AU49" s="98"/>
      <c r="AV49" s="91"/>
      <c r="AW49" s="98"/>
      <c r="AX49" s="91"/>
      <c r="AY49" s="91"/>
      <c r="AZ49" s="91"/>
      <c r="BA49" s="99"/>
      <c r="BB49" s="99"/>
      <c r="BC49" s="91"/>
      <c r="BD49" s="91"/>
      <c r="BE49" s="91"/>
      <c r="BF49" s="91"/>
      <c r="BG49" s="91"/>
      <c r="BH49" s="91"/>
      <c r="BI49" s="91"/>
      <c r="BJ49" s="91"/>
      <c r="BK49" s="91"/>
      <c r="BL49" s="91"/>
      <c r="BM49" s="91"/>
      <c r="BN49" s="91"/>
      <c r="BO49" s="91"/>
      <c r="BP49" s="91"/>
      <c r="BQ49" s="91"/>
      <c r="BR49" s="91"/>
      <c r="BS49" s="91"/>
      <c r="BT49" s="91"/>
      <c r="BU49" s="91"/>
      <c r="BV49" s="91"/>
      <c r="BW49" s="91"/>
      <c r="BX49" s="91"/>
      <c r="BY49" s="91"/>
      <c r="BZ49" s="91"/>
      <c r="CA49" s="91"/>
      <c r="CB49" s="91"/>
      <c r="CC49" s="91"/>
      <c r="CD49" s="91"/>
      <c r="CE49" s="91"/>
      <c r="CF49" s="91"/>
      <c r="CG49" s="91"/>
      <c r="CH49" s="91"/>
      <c r="CI49" s="91"/>
      <c r="CJ49" s="91"/>
      <c r="CK49" s="100"/>
      <c r="CL49" s="97"/>
      <c r="CM49" s="100"/>
      <c r="CN49" s="100"/>
    </row>
    <row r="50" spans="1:93" x14ac:dyDescent="0.25">
      <c r="A50" s="25"/>
      <c r="B50" s="59"/>
      <c r="C50" s="60"/>
      <c r="D50" s="61"/>
      <c r="E50" s="62"/>
      <c r="F50" s="62"/>
      <c r="G50" s="61"/>
      <c r="H50" s="61"/>
      <c r="I50" s="62"/>
      <c r="J50" s="63"/>
      <c r="K50" s="64"/>
      <c r="L50" s="64"/>
      <c r="M50" s="65"/>
      <c r="N50" s="65"/>
      <c r="O50" s="65"/>
      <c r="P50" s="64"/>
      <c r="Q50" s="64"/>
      <c r="R50" s="66"/>
      <c r="S50" s="65"/>
      <c r="T50" s="64"/>
      <c r="U50" s="61"/>
      <c r="V50" s="61"/>
      <c r="W50" s="61"/>
      <c r="X50" s="61"/>
      <c r="Y50" s="61"/>
      <c r="Z50" s="61"/>
      <c r="AA50" s="61"/>
      <c r="AB50" s="67"/>
      <c r="AC50" s="61"/>
      <c r="AD50" s="61"/>
      <c r="AE50" s="61"/>
      <c r="AF50" s="61"/>
      <c r="AG50" s="61"/>
      <c r="AH50" s="61"/>
      <c r="AI50" s="61"/>
      <c r="AJ50" s="61"/>
      <c r="AK50" s="61"/>
      <c r="AL50" s="61"/>
      <c r="AM50" s="61"/>
      <c r="AN50" s="61"/>
      <c r="AO50" s="61"/>
      <c r="AP50" s="63"/>
      <c r="AQ50" s="64"/>
      <c r="AR50" s="61"/>
      <c r="AS50" s="61"/>
      <c r="AT50" s="67"/>
      <c r="AU50" s="67"/>
      <c r="AV50" s="61"/>
      <c r="AW50" s="67"/>
      <c r="AX50" s="61"/>
      <c r="AY50" s="61"/>
      <c r="AZ50" s="61"/>
      <c r="BA50" s="68"/>
      <c r="BB50" s="68"/>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9"/>
      <c r="CL50" s="66"/>
      <c r="CM50" s="69"/>
      <c r="CN50" s="69"/>
    </row>
    <row r="51" spans="1:93" ht="30" customHeight="1" x14ac:dyDescent="0.25">
      <c r="A51" s="9">
        <v>36</v>
      </c>
      <c r="B51" s="9">
        <v>145</v>
      </c>
      <c r="C51" s="10" t="s">
        <v>321</v>
      </c>
      <c r="D51" s="12" t="s">
        <v>322</v>
      </c>
      <c r="E51" s="11" t="s">
        <v>149</v>
      </c>
      <c r="F51" s="11" t="s">
        <v>288</v>
      </c>
      <c r="G51" s="12" t="s">
        <v>151</v>
      </c>
      <c r="H51" s="12" t="s">
        <v>152</v>
      </c>
      <c r="I51" s="11" t="s">
        <v>140</v>
      </c>
      <c r="J51" s="37">
        <v>1292</v>
      </c>
      <c r="K51" s="35">
        <f t="shared" si="0"/>
        <v>851.39318885448915</v>
      </c>
      <c r="L51" s="14">
        <v>1100000</v>
      </c>
      <c r="M51" s="15">
        <f t="shared" si="1"/>
        <v>1100000</v>
      </c>
      <c r="N51" s="15">
        <v>1100000</v>
      </c>
      <c r="O51" s="15">
        <f t="shared" si="2"/>
        <v>1100000</v>
      </c>
      <c r="P51" s="35">
        <f t="shared" si="3"/>
        <v>851.39318885448915</v>
      </c>
      <c r="Q51" s="14">
        <f>L51</f>
        <v>1100000</v>
      </c>
      <c r="R51" s="16">
        <v>0</v>
      </c>
      <c r="S51" s="15">
        <v>0</v>
      </c>
      <c r="T51" s="14"/>
      <c r="U51" s="12" t="s">
        <v>323</v>
      </c>
      <c r="V51" s="12"/>
      <c r="W51" s="12" t="s">
        <v>324</v>
      </c>
      <c r="X51" s="12" t="s">
        <v>100</v>
      </c>
      <c r="Y51" s="12" t="s">
        <v>100</v>
      </c>
      <c r="Z51" s="12" t="s">
        <v>100</v>
      </c>
      <c r="AA51" s="12" t="s">
        <v>100</v>
      </c>
      <c r="AB51" s="17">
        <v>44287</v>
      </c>
      <c r="AC51" s="12" t="s">
        <v>100</v>
      </c>
      <c r="AD51" s="12" t="s">
        <v>100</v>
      </c>
      <c r="AE51" s="12" t="s">
        <v>100</v>
      </c>
      <c r="AF51" s="12" t="s">
        <v>100</v>
      </c>
      <c r="AG51" s="12" t="s">
        <v>100</v>
      </c>
      <c r="AH51" s="12" t="s">
        <v>100</v>
      </c>
      <c r="AI51" s="12" t="s">
        <v>100</v>
      </c>
      <c r="AJ51" s="12">
        <v>0</v>
      </c>
      <c r="AK51" s="12" t="s">
        <v>155</v>
      </c>
      <c r="AL51" s="12" t="s">
        <v>100</v>
      </c>
      <c r="AM51" s="12" t="b">
        <v>0</v>
      </c>
      <c r="AN51" s="12" t="s">
        <v>102</v>
      </c>
      <c r="AO51" s="12" t="b">
        <v>0</v>
      </c>
      <c r="AP51" s="13">
        <v>0</v>
      </c>
      <c r="AQ51" s="14">
        <v>0</v>
      </c>
      <c r="AR51" s="12" t="s">
        <v>100</v>
      </c>
      <c r="AS51" s="12" t="s">
        <v>100</v>
      </c>
      <c r="AT51" s="17">
        <v>44896</v>
      </c>
      <c r="AU51" s="17">
        <v>44166</v>
      </c>
      <c r="AV51" s="12">
        <v>97000</v>
      </c>
      <c r="AW51" s="17">
        <v>44531</v>
      </c>
      <c r="AX51" s="12" t="b">
        <v>0</v>
      </c>
      <c r="AY51" s="12" t="s">
        <v>100</v>
      </c>
      <c r="AZ51" s="12" t="s">
        <v>100</v>
      </c>
      <c r="BA51" s="19" t="s">
        <v>100</v>
      </c>
      <c r="BB51" s="19">
        <v>851</v>
      </c>
      <c r="BC51" s="12" t="s">
        <v>100</v>
      </c>
      <c r="BD51" s="12" t="b">
        <v>0</v>
      </c>
      <c r="BE51" s="12" t="s">
        <v>100</v>
      </c>
      <c r="BF51" s="12" t="s">
        <v>100</v>
      </c>
      <c r="BG51" s="12">
        <v>1292</v>
      </c>
      <c r="BH51" s="12" t="s">
        <v>100</v>
      </c>
      <c r="BI51" s="12" t="s">
        <v>100</v>
      </c>
      <c r="BJ51" s="12" t="b">
        <v>1</v>
      </c>
      <c r="BK51" s="12" t="s">
        <v>100</v>
      </c>
      <c r="BL51" s="12">
        <v>213000</v>
      </c>
      <c r="BM51" s="12" t="s">
        <v>100</v>
      </c>
      <c r="BN51" s="12" t="s">
        <v>100</v>
      </c>
      <c r="BO51" s="12" t="s">
        <v>100</v>
      </c>
      <c r="BP51" s="12" t="s">
        <v>100</v>
      </c>
      <c r="BQ51" s="12" t="s">
        <v>100</v>
      </c>
      <c r="BR51" s="12" t="s">
        <v>325</v>
      </c>
      <c r="BS51" s="12">
        <v>71</v>
      </c>
      <c r="BT51" s="12">
        <v>0</v>
      </c>
      <c r="BU51" s="12" t="s">
        <v>100</v>
      </c>
      <c r="BV51" s="12" t="s">
        <v>326</v>
      </c>
      <c r="BW51" s="12" t="s">
        <v>100</v>
      </c>
      <c r="BX51" s="12" t="s">
        <v>100</v>
      </c>
      <c r="BY51" s="12" t="b">
        <v>1</v>
      </c>
      <c r="BZ51" s="12">
        <v>160500</v>
      </c>
      <c r="CA51" s="12">
        <v>0</v>
      </c>
      <c r="CB51" s="12">
        <v>0</v>
      </c>
      <c r="CC51" s="12" t="s">
        <v>327</v>
      </c>
      <c r="CD51" s="12" t="s">
        <v>100</v>
      </c>
      <c r="CE51" s="12" t="s">
        <v>100</v>
      </c>
      <c r="CF51" s="12" t="s">
        <v>100</v>
      </c>
      <c r="CG51" s="12" t="s">
        <v>100</v>
      </c>
      <c r="CH51" s="12" t="s">
        <v>100</v>
      </c>
      <c r="CI51" s="12" t="s">
        <v>100</v>
      </c>
      <c r="CJ51" s="12">
        <v>1</v>
      </c>
      <c r="CK51" s="20"/>
      <c r="CL51" s="16"/>
      <c r="CM51" s="20"/>
      <c r="CN51" s="20"/>
    </row>
    <row r="52" spans="1:93" ht="30" customHeight="1" x14ac:dyDescent="0.25">
      <c r="A52" s="9">
        <v>37</v>
      </c>
      <c r="B52" s="9" t="s">
        <v>328</v>
      </c>
      <c r="C52" s="10" t="s">
        <v>329</v>
      </c>
      <c r="D52" s="12" t="s">
        <v>330</v>
      </c>
      <c r="E52" s="11" t="s">
        <v>149</v>
      </c>
      <c r="F52" s="11" t="s">
        <v>288</v>
      </c>
      <c r="G52" s="12" t="s">
        <v>151</v>
      </c>
      <c r="H52" s="12" t="s">
        <v>152</v>
      </c>
      <c r="I52" s="11" t="s">
        <v>98</v>
      </c>
      <c r="J52" s="37">
        <v>5146</v>
      </c>
      <c r="K52" s="35">
        <f t="shared" si="0"/>
        <v>952.1958802953751</v>
      </c>
      <c r="L52" s="14">
        <v>4900000</v>
      </c>
      <c r="M52" s="15">
        <f t="shared" si="1"/>
        <v>4900000</v>
      </c>
      <c r="N52" s="15">
        <v>7720500</v>
      </c>
      <c r="O52" s="15">
        <f t="shared" si="2"/>
        <v>4900000</v>
      </c>
      <c r="P52" s="35">
        <f t="shared" si="3"/>
        <v>952.1958802953751</v>
      </c>
      <c r="Q52" s="14">
        <f t="shared" si="5"/>
        <v>6000000</v>
      </c>
      <c r="R52" s="16">
        <v>0</v>
      </c>
      <c r="S52" s="15">
        <v>0</v>
      </c>
      <c r="T52" s="14"/>
      <c r="U52" s="12" t="s">
        <v>289</v>
      </c>
      <c r="V52" s="12"/>
      <c r="W52" s="12" t="s">
        <v>100</v>
      </c>
      <c r="X52" s="12" t="s">
        <v>100</v>
      </c>
      <c r="Y52" s="12" t="s">
        <v>100</v>
      </c>
      <c r="Z52" s="12" t="s">
        <v>100</v>
      </c>
      <c r="AA52" s="12" t="s">
        <v>100</v>
      </c>
      <c r="AB52" s="17">
        <v>44198</v>
      </c>
      <c r="AC52" s="12" t="s">
        <v>100</v>
      </c>
      <c r="AD52" s="12" t="s">
        <v>100</v>
      </c>
      <c r="AE52" s="12" t="s">
        <v>100</v>
      </c>
      <c r="AF52" s="12" t="s">
        <v>100</v>
      </c>
      <c r="AG52" s="12" t="s">
        <v>100</v>
      </c>
      <c r="AH52" s="12" t="s">
        <v>100</v>
      </c>
      <c r="AI52" s="12" t="s">
        <v>100</v>
      </c>
      <c r="AJ52" s="12">
        <v>0</v>
      </c>
      <c r="AK52" s="12" t="s">
        <v>155</v>
      </c>
      <c r="AL52" s="12" t="s">
        <v>100</v>
      </c>
      <c r="AM52" s="12" t="b">
        <v>0</v>
      </c>
      <c r="AN52" s="12" t="s">
        <v>102</v>
      </c>
      <c r="AO52" s="12" t="b">
        <v>0</v>
      </c>
      <c r="AP52" s="13">
        <v>0</v>
      </c>
      <c r="AQ52" s="14">
        <v>0</v>
      </c>
      <c r="AR52" s="12" t="s">
        <v>100</v>
      </c>
      <c r="AS52" s="12" t="s">
        <v>100</v>
      </c>
      <c r="AT52" s="17">
        <v>44440</v>
      </c>
      <c r="AU52" s="17">
        <v>44166</v>
      </c>
      <c r="AV52" s="12">
        <v>445000</v>
      </c>
      <c r="AW52" s="17">
        <v>44075</v>
      </c>
      <c r="AX52" s="12" t="b">
        <v>0</v>
      </c>
      <c r="AY52" s="12" t="s">
        <v>100</v>
      </c>
      <c r="AZ52" s="12" t="s">
        <v>100</v>
      </c>
      <c r="BA52" s="19" t="s">
        <v>100</v>
      </c>
      <c r="BB52" s="19">
        <v>952</v>
      </c>
      <c r="BC52" s="12" t="s">
        <v>100</v>
      </c>
      <c r="BD52" s="12" t="b">
        <v>0</v>
      </c>
      <c r="BE52" s="12" t="s">
        <v>100</v>
      </c>
      <c r="BF52" s="12" t="s">
        <v>100</v>
      </c>
      <c r="BG52" s="12">
        <v>5147</v>
      </c>
      <c r="BH52" s="12" t="s">
        <v>100</v>
      </c>
      <c r="BI52" s="12" t="s">
        <v>100</v>
      </c>
      <c r="BJ52" s="12" t="b">
        <v>1</v>
      </c>
      <c r="BK52" s="12" t="s">
        <v>100</v>
      </c>
      <c r="BL52" s="12">
        <v>500000</v>
      </c>
      <c r="BM52" s="12" t="s">
        <v>100</v>
      </c>
      <c r="BN52" s="12" t="s">
        <v>100</v>
      </c>
      <c r="BO52" s="12" t="s">
        <v>100</v>
      </c>
      <c r="BP52" s="12" t="s">
        <v>100</v>
      </c>
      <c r="BQ52" s="12" t="s">
        <v>100</v>
      </c>
      <c r="BR52" s="12" t="s">
        <v>290</v>
      </c>
      <c r="BS52" s="12">
        <v>142</v>
      </c>
      <c r="BT52" s="12">
        <v>0</v>
      </c>
      <c r="BU52" s="12" t="s">
        <v>100</v>
      </c>
      <c r="BV52" s="12" t="s">
        <v>331</v>
      </c>
      <c r="BW52" s="12" t="s">
        <v>100</v>
      </c>
      <c r="BX52" s="12" t="s">
        <v>100</v>
      </c>
      <c r="BY52" s="12" t="b">
        <v>1</v>
      </c>
      <c r="BZ52" s="12">
        <v>325000</v>
      </c>
      <c r="CA52" s="12" t="s">
        <v>100</v>
      </c>
      <c r="CB52" s="12">
        <v>0</v>
      </c>
      <c r="CC52" s="12" t="s">
        <v>291</v>
      </c>
      <c r="CD52" s="12" t="s">
        <v>100</v>
      </c>
      <c r="CE52" s="12" t="s">
        <v>100</v>
      </c>
      <c r="CF52" s="12" t="s">
        <v>100</v>
      </c>
      <c r="CG52" s="12" t="s">
        <v>100</v>
      </c>
      <c r="CH52" s="12" t="s">
        <v>100</v>
      </c>
      <c r="CI52" s="12" t="s">
        <v>100</v>
      </c>
      <c r="CJ52" s="12">
        <v>1</v>
      </c>
      <c r="CK52" s="20" t="s">
        <v>332</v>
      </c>
      <c r="CL52" s="16">
        <v>4672080</v>
      </c>
      <c r="CM52" s="23">
        <f>O52-CL52</f>
        <v>227920</v>
      </c>
      <c r="CN52" s="20"/>
      <c r="CO52" s="21" t="s">
        <v>333</v>
      </c>
    </row>
    <row r="53" spans="1:93" ht="30" customHeight="1" x14ac:dyDescent="0.25">
      <c r="A53" s="9">
        <v>38</v>
      </c>
      <c r="B53" s="9">
        <v>136</v>
      </c>
      <c r="C53" s="10" t="s">
        <v>334</v>
      </c>
      <c r="D53" s="12" t="s">
        <v>335</v>
      </c>
      <c r="E53" s="11" t="s">
        <v>149</v>
      </c>
      <c r="F53" s="11" t="s">
        <v>288</v>
      </c>
      <c r="G53" s="12" t="s">
        <v>151</v>
      </c>
      <c r="H53" s="12" t="s">
        <v>152</v>
      </c>
      <c r="I53" s="11" t="s">
        <v>153</v>
      </c>
      <c r="J53" s="37">
        <v>8687</v>
      </c>
      <c r="K53" s="35">
        <f t="shared" si="0"/>
        <v>1036.0308506964429</v>
      </c>
      <c r="L53" s="14">
        <v>9000000</v>
      </c>
      <c r="M53" s="15">
        <f t="shared" si="1"/>
        <v>9000000</v>
      </c>
      <c r="N53" s="15">
        <v>9000000</v>
      </c>
      <c r="O53" s="15">
        <f t="shared" si="2"/>
        <v>9000000</v>
      </c>
      <c r="P53" s="35">
        <f t="shared" si="3"/>
        <v>1036.0308506964429</v>
      </c>
      <c r="Q53" s="14">
        <f t="shared" si="5"/>
        <v>15000000</v>
      </c>
      <c r="R53" s="16">
        <v>0</v>
      </c>
      <c r="S53" s="15">
        <v>0</v>
      </c>
      <c r="T53" s="14"/>
      <c r="U53" s="12" t="s">
        <v>289</v>
      </c>
      <c r="V53" s="12"/>
      <c r="W53" s="12" t="s">
        <v>154</v>
      </c>
      <c r="X53" s="12" t="s">
        <v>100</v>
      </c>
      <c r="Y53" s="12" t="s">
        <v>100</v>
      </c>
      <c r="Z53" s="12" t="s">
        <v>100</v>
      </c>
      <c r="AA53" s="12" t="s">
        <v>100</v>
      </c>
      <c r="AB53" s="17">
        <v>44563</v>
      </c>
      <c r="AC53" s="12" t="s">
        <v>100</v>
      </c>
      <c r="AD53" s="12" t="s">
        <v>100</v>
      </c>
      <c r="AE53" s="12" t="s">
        <v>100</v>
      </c>
      <c r="AF53" s="12" t="s">
        <v>100</v>
      </c>
      <c r="AG53" s="12" t="s">
        <v>100</v>
      </c>
      <c r="AH53" s="12" t="s">
        <v>100</v>
      </c>
      <c r="AI53" s="12" t="s">
        <v>100</v>
      </c>
      <c r="AJ53" s="12">
        <v>0</v>
      </c>
      <c r="AK53" s="12" t="s">
        <v>155</v>
      </c>
      <c r="AL53" s="12" t="s">
        <v>100</v>
      </c>
      <c r="AM53" s="12" t="b">
        <v>0</v>
      </c>
      <c r="AN53" s="12" t="s">
        <v>102</v>
      </c>
      <c r="AO53" s="12" t="b">
        <v>0</v>
      </c>
      <c r="AP53" s="13">
        <v>0</v>
      </c>
      <c r="AQ53" s="14">
        <v>0</v>
      </c>
      <c r="AR53" s="12" t="s">
        <v>100</v>
      </c>
      <c r="AS53" s="12" t="s">
        <v>100</v>
      </c>
      <c r="AT53" s="17">
        <v>45170</v>
      </c>
      <c r="AU53" s="17">
        <v>44166</v>
      </c>
      <c r="AV53" s="12">
        <v>220000</v>
      </c>
      <c r="AW53" s="17">
        <v>44440</v>
      </c>
      <c r="AX53" s="12" t="b">
        <v>0</v>
      </c>
      <c r="AY53" s="12" t="s">
        <v>100</v>
      </c>
      <c r="AZ53" s="12" t="s">
        <v>100</v>
      </c>
      <c r="BA53" s="19" t="s">
        <v>100</v>
      </c>
      <c r="BB53" s="19">
        <v>276</v>
      </c>
      <c r="BC53" s="12" t="s">
        <v>100</v>
      </c>
      <c r="BD53" s="12" t="b">
        <v>0</v>
      </c>
      <c r="BE53" s="12" t="s">
        <v>100</v>
      </c>
      <c r="BF53" s="12" t="s">
        <v>100</v>
      </c>
      <c r="BG53" s="12">
        <v>8687</v>
      </c>
      <c r="BH53" s="12" t="s">
        <v>100</v>
      </c>
      <c r="BI53" s="12" t="s">
        <v>100</v>
      </c>
      <c r="BJ53" s="12" t="b">
        <v>1</v>
      </c>
      <c r="BK53" s="12" t="s">
        <v>100</v>
      </c>
      <c r="BL53" s="12">
        <v>1700000</v>
      </c>
      <c r="BM53" s="12" t="s">
        <v>100</v>
      </c>
      <c r="BN53" s="12" t="s">
        <v>100</v>
      </c>
      <c r="BO53" s="12" t="s">
        <v>100</v>
      </c>
      <c r="BP53" s="12" t="s">
        <v>100</v>
      </c>
      <c r="BQ53" s="12" t="s">
        <v>100</v>
      </c>
      <c r="BR53" s="12" t="s">
        <v>290</v>
      </c>
      <c r="BS53" s="12">
        <v>540</v>
      </c>
      <c r="BT53" s="12">
        <v>0</v>
      </c>
      <c r="BU53" s="12" t="s">
        <v>100</v>
      </c>
      <c r="BV53" s="12" t="s">
        <v>336</v>
      </c>
      <c r="BW53" s="12" t="s">
        <v>100</v>
      </c>
      <c r="BX53" s="12" t="s">
        <v>100</v>
      </c>
      <c r="BY53" s="12" t="b">
        <v>1</v>
      </c>
      <c r="BZ53" s="12">
        <v>1220000</v>
      </c>
      <c r="CA53" s="12">
        <v>0</v>
      </c>
      <c r="CB53" s="12">
        <v>0</v>
      </c>
      <c r="CC53" s="12" t="s">
        <v>291</v>
      </c>
      <c r="CD53" s="12" t="s">
        <v>100</v>
      </c>
      <c r="CE53" s="12" t="s">
        <v>100</v>
      </c>
      <c r="CF53" s="12" t="s">
        <v>100</v>
      </c>
      <c r="CG53" s="12" t="s">
        <v>100</v>
      </c>
      <c r="CH53" s="12" t="s">
        <v>100</v>
      </c>
      <c r="CI53" s="12" t="s">
        <v>100</v>
      </c>
      <c r="CJ53" s="12">
        <v>1</v>
      </c>
      <c r="CK53" s="20"/>
      <c r="CL53" s="16"/>
      <c r="CM53" s="20"/>
      <c r="CN53" s="20"/>
      <c r="CO53" s="21" t="s">
        <v>337</v>
      </c>
    </row>
    <row r="54" spans="1:93" ht="30" customHeight="1" x14ac:dyDescent="0.25">
      <c r="A54" s="9">
        <v>39</v>
      </c>
      <c r="B54" s="9">
        <v>146</v>
      </c>
      <c r="C54" s="10" t="s">
        <v>338</v>
      </c>
      <c r="D54" s="12" t="s">
        <v>339</v>
      </c>
      <c r="E54" s="11" t="s">
        <v>149</v>
      </c>
      <c r="F54" s="11" t="s">
        <v>288</v>
      </c>
      <c r="G54" s="12" t="s">
        <v>151</v>
      </c>
      <c r="H54" s="12" t="s">
        <v>152</v>
      </c>
      <c r="I54" s="11" t="s">
        <v>140</v>
      </c>
      <c r="J54" s="37">
        <v>1419</v>
      </c>
      <c r="K54" s="35">
        <f t="shared" si="0"/>
        <v>1113.4601832276251</v>
      </c>
      <c r="L54" s="14">
        <v>1580000</v>
      </c>
      <c r="M54" s="15">
        <f t="shared" si="1"/>
        <v>1580000</v>
      </c>
      <c r="N54" s="15">
        <v>2130000</v>
      </c>
      <c r="O54" s="15">
        <f t="shared" si="2"/>
        <v>1580000</v>
      </c>
      <c r="P54" s="35">
        <f t="shared" si="3"/>
        <v>1113.4601832276251</v>
      </c>
      <c r="Q54" s="14">
        <f t="shared" si="5"/>
        <v>16580000</v>
      </c>
      <c r="R54" s="16">
        <v>0</v>
      </c>
      <c r="S54" s="15">
        <v>0</v>
      </c>
      <c r="T54" s="14"/>
      <c r="U54" s="12" t="s">
        <v>323</v>
      </c>
      <c r="V54" s="12"/>
      <c r="W54" s="12" t="s">
        <v>324</v>
      </c>
      <c r="X54" s="12" t="s">
        <v>100</v>
      </c>
      <c r="Y54" s="12" t="s">
        <v>100</v>
      </c>
      <c r="Z54" s="12" t="s">
        <v>100</v>
      </c>
      <c r="AA54" s="12" t="s">
        <v>100</v>
      </c>
      <c r="AB54" s="17">
        <v>44287</v>
      </c>
      <c r="AC54" s="12" t="s">
        <v>100</v>
      </c>
      <c r="AD54" s="12" t="s">
        <v>100</v>
      </c>
      <c r="AE54" s="12" t="s">
        <v>100</v>
      </c>
      <c r="AF54" s="12" t="s">
        <v>100</v>
      </c>
      <c r="AG54" s="12" t="s">
        <v>100</v>
      </c>
      <c r="AH54" s="12" t="s">
        <v>100</v>
      </c>
      <c r="AI54" s="12" t="s">
        <v>100</v>
      </c>
      <c r="AJ54" s="12">
        <v>0</v>
      </c>
      <c r="AK54" s="12" t="s">
        <v>155</v>
      </c>
      <c r="AL54" s="12" t="s">
        <v>100</v>
      </c>
      <c r="AM54" s="12" t="b">
        <v>0</v>
      </c>
      <c r="AN54" s="12" t="s">
        <v>102</v>
      </c>
      <c r="AO54" s="12" t="b">
        <v>0</v>
      </c>
      <c r="AP54" s="13">
        <v>0</v>
      </c>
      <c r="AQ54" s="14">
        <v>0</v>
      </c>
      <c r="AR54" s="12" t="s">
        <v>100</v>
      </c>
      <c r="AS54" s="12" t="s">
        <v>100</v>
      </c>
      <c r="AT54" s="17">
        <v>44896</v>
      </c>
      <c r="AU54" s="17">
        <v>44166</v>
      </c>
      <c r="AV54" s="12">
        <v>143000</v>
      </c>
      <c r="AW54" s="17">
        <v>44531</v>
      </c>
      <c r="AX54" s="12" t="b">
        <v>0</v>
      </c>
      <c r="AY54" s="12" t="s">
        <v>100</v>
      </c>
      <c r="AZ54" s="12" t="s">
        <v>100</v>
      </c>
      <c r="BA54" s="19" t="s">
        <v>100</v>
      </c>
      <c r="BB54" s="19">
        <v>1113</v>
      </c>
      <c r="BC54" s="12" t="s">
        <v>100</v>
      </c>
      <c r="BD54" s="12" t="b">
        <v>0</v>
      </c>
      <c r="BE54" s="12" t="s">
        <v>100</v>
      </c>
      <c r="BF54" s="12" t="s">
        <v>100</v>
      </c>
      <c r="BG54" s="12">
        <v>1420</v>
      </c>
      <c r="BH54" s="12" t="s">
        <v>100</v>
      </c>
      <c r="BI54" s="12" t="s">
        <v>100</v>
      </c>
      <c r="BJ54" s="12" t="b">
        <v>1</v>
      </c>
      <c r="BK54" s="12" t="s">
        <v>100</v>
      </c>
      <c r="BL54" s="12">
        <v>1000000</v>
      </c>
      <c r="BM54" s="12" t="s">
        <v>100</v>
      </c>
      <c r="BN54" s="12" t="s">
        <v>100</v>
      </c>
      <c r="BO54" s="12" t="s">
        <v>100</v>
      </c>
      <c r="BP54" s="12" t="s">
        <v>100</v>
      </c>
      <c r="BQ54" s="12" t="s">
        <v>100</v>
      </c>
      <c r="BR54" s="12" t="s">
        <v>325</v>
      </c>
      <c r="BS54" s="12">
        <v>43</v>
      </c>
      <c r="BT54" s="12">
        <v>0</v>
      </c>
      <c r="BU54" s="12" t="s">
        <v>100</v>
      </c>
      <c r="BV54" s="12" t="s">
        <v>340</v>
      </c>
      <c r="BW54" s="12" t="s">
        <v>100</v>
      </c>
      <c r="BX54" s="12" t="s">
        <v>100</v>
      </c>
      <c r="BY54" s="12" t="b">
        <v>1</v>
      </c>
      <c r="BZ54" s="12">
        <v>97200</v>
      </c>
      <c r="CA54" s="12">
        <v>0</v>
      </c>
      <c r="CB54" s="12">
        <v>0</v>
      </c>
      <c r="CC54" s="12" t="s">
        <v>327</v>
      </c>
      <c r="CD54" s="12" t="s">
        <v>100</v>
      </c>
      <c r="CE54" s="12" t="s">
        <v>100</v>
      </c>
      <c r="CF54" s="12" t="s">
        <v>100</v>
      </c>
      <c r="CG54" s="12" t="s">
        <v>100</v>
      </c>
      <c r="CH54" s="12" t="s">
        <v>100</v>
      </c>
      <c r="CI54" s="12" t="s">
        <v>100</v>
      </c>
      <c r="CJ54" s="12">
        <v>1</v>
      </c>
      <c r="CK54" s="20" t="s">
        <v>332</v>
      </c>
      <c r="CL54" s="16">
        <v>2836620</v>
      </c>
      <c r="CM54" s="23">
        <f>O54-CL54</f>
        <v>-1256620</v>
      </c>
      <c r="CN54" s="20"/>
      <c r="CO54" s="21" t="s">
        <v>341</v>
      </c>
    </row>
    <row r="55" spans="1:93" ht="30" customHeight="1" x14ac:dyDescent="0.25">
      <c r="A55" s="9">
        <v>40</v>
      </c>
      <c r="B55" s="9" t="s">
        <v>342</v>
      </c>
      <c r="C55" s="10" t="s">
        <v>343</v>
      </c>
      <c r="D55" s="11" t="s">
        <v>344</v>
      </c>
      <c r="E55" s="11" t="s">
        <v>345</v>
      </c>
      <c r="F55" s="11" t="s">
        <v>288</v>
      </c>
      <c r="G55" s="12" t="s">
        <v>346</v>
      </c>
      <c r="H55" s="12" t="s">
        <v>347</v>
      </c>
      <c r="I55" s="11" t="s">
        <v>153</v>
      </c>
      <c r="J55" s="37">
        <v>618</v>
      </c>
      <c r="K55" s="35">
        <f t="shared" si="0"/>
        <v>1148.4546925566342</v>
      </c>
      <c r="L55" s="14">
        <v>709745</v>
      </c>
      <c r="M55" s="15">
        <f t="shared" si="1"/>
        <v>709745</v>
      </c>
      <c r="N55" s="15">
        <v>926250</v>
      </c>
      <c r="O55" s="15">
        <f t="shared" si="2"/>
        <v>709745</v>
      </c>
      <c r="P55" s="35">
        <f t="shared" si="3"/>
        <v>1148.4546925566342</v>
      </c>
      <c r="Q55" s="14">
        <f t="shared" si="5"/>
        <v>17289745</v>
      </c>
      <c r="R55" s="16">
        <v>0</v>
      </c>
      <c r="S55" s="15">
        <v>0</v>
      </c>
      <c r="T55" s="14"/>
      <c r="U55" s="12"/>
      <c r="V55" s="12"/>
      <c r="W55" s="12" t="s">
        <v>195</v>
      </c>
      <c r="X55" s="12" t="s">
        <v>100</v>
      </c>
      <c r="Y55" s="12" t="s">
        <v>100</v>
      </c>
      <c r="Z55" s="12" t="s">
        <v>100</v>
      </c>
      <c r="AA55" s="12" t="s">
        <v>100</v>
      </c>
      <c r="AB55" s="17">
        <v>44105</v>
      </c>
      <c r="AC55" s="12" t="s">
        <v>100</v>
      </c>
      <c r="AD55" s="12" t="s">
        <v>100</v>
      </c>
      <c r="AE55" s="12" t="s">
        <v>100</v>
      </c>
      <c r="AF55" s="12" t="s">
        <v>100</v>
      </c>
      <c r="AG55" s="12" t="s">
        <v>100</v>
      </c>
      <c r="AH55" s="12" t="s">
        <v>100</v>
      </c>
      <c r="AI55" s="12" t="s">
        <v>100</v>
      </c>
      <c r="AJ55" s="12">
        <v>0</v>
      </c>
      <c r="AK55" s="12">
        <v>3212618646</v>
      </c>
      <c r="AL55" s="12" t="s">
        <v>100</v>
      </c>
      <c r="AM55" s="12" t="b">
        <v>0</v>
      </c>
      <c r="AN55" s="12" t="s">
        <v>102</v>
      </c>
      <c r="AO55" s="12" t="b">
        <v>0</v>
      </c>
      <c r="AP55" s="13">
        <v>0</v>
      </c>
      <c r="AQ55" s="14">
        <v>0</v>
      </c>
      <c r="AR55" s="12" t="s">
        <v>100</v>
      </c>
      <c r="AS55" s="12" t="s">
        <v>100</v>
      </c>
      <c r="AT55" s="17">
        <v>44256</v>
      </c>
      <c r="AU55" s="17">
        <v>43891</v>
      </c>
      <c r="AV55" s="12">
        <v>100000</v>
      </c>
      <c r="AW55" s="17">
        <v>43983</v>
      </c>
      <c r="AX55" s="12" t="b">
        <v>0</v>
      </c>
      <c r="AY55" s="12" t="s">
        <v>100</v>
      </c>
      <c r="AZ55" s="12" t="s">
        <v>100</v>
      </c>
      <c r="BA55" s="19" t="s">
        <v>100</v>
      </c>
      <c r="BB55" s="19">
        <v>1149</v>
      </c>
      <c r="BC55" s="12" t="s">
        <v>100</v>
      </c>
      <c r="BD55" s="12" t="b">
        <v>0</v>
      </c>
      <c r="BE55" s="12" t="s">
        <v>100</v>
      </c>
      <c r="BF55" s="12" t="s">
        <v>100</v>
      </c>
      <c r="BG55" s="12">
        <v>618</v>
      </c>
      <c r="BH55" s="12" t="s">
        <v>100</v>
      </c>
      <c r="BI55" s="12" t="s">
        <v>100</v>
      </c>
      <c r="BJ55" s="12" t="b">
        <v>1</v>
      </c>
      <c r="BK55" s="12" t="s">
        <v>100</v>
      </c>
      <c r="BL55" s="12">
        <v>195000</v>
      </c>
      <c r="BM55" s="12" t="s">
        <v>100</v>
      </c>
      <c r="BN55" s="12" t="s">
        <v>100</v>
      </c>
      <c r="BO55" s="12" t="s">
        <v>100</v>
      </c>
      <c r="BP55" s="12" t="s">
        <v>100</v>
      </c>
      <c r="BQ55" s="12" t="s">
        <v>100</v>
      </c>
      <c r="BR55" s="12" t="s">
        <v>348</v>
      </c>
      <c r="BS55" s="12">
        <v>13</v>
      </c>
      <c r="BT55" s="12" t="s">
        <v>100</v>
      </c>
      <c r="BU55" s="12" t="s">
        <v>100</v>
      </c>
      <c r="BV55" s="12" t="s">
        <v>349</v>
      </c>
      <c r="BW55" s="12" t="s">
        <v>100</v>
      </c>
      <c r="BX55" s="12" t="s">
        <v>100</v>
      </c>
      <c r="BY55" s="12" t="b">
        <v>1</v>
      </c>
      <c r="BZ55" s="12">
        <v>18720</v>
      </c>
      <c r="CA55" s="12">
        <v>100000</v>
      </c>
      <c r="CB55" s="12">
        <v>0</v>
      </c>
      <c r="CC55" s="12" t="s">
        <v>350</v>
      </c>
      <c r="CD55" s="12" t="s">
        <v>100</v>
      </c>
      <c r="CE55" s="12" t="s">
        <v>100</v>
      </c>
      <c r="CF55" s="12" t="s">
        <v>100</v>
      </c>
      <c r="CG55" s="12" t="s">
        <v>100</v>
      </c>
      <c r="CH55" s="12" t="s">
        <v>100</v>
      </c>
      <c r="CI55" s="12" t="s">
        <v>100</v>
      </c>
      <c r="CJ55" s="12">
        <v>1</v>
      </c>
      <c r="CK55" s="20"/>
      <c r="CL55" s="16"/>
      <c r="CM55" s="20"/>
      <c r="CN55" s="20"/>
      <c r="CO55" s="21" t="s">
        <v>351</v>
      </c>
    </row>
    <row r="56" spans="1:93" ht="30" customHeight="1" x14ac:dyDescent="0.25">
      <c r="A56" s="9">
        <v>41</v>
      </c>
      <c r="B56" s="9">
        <v>147</v>
      </c>
      <c r="C56" s="10" t="s">
        <v>352</v>
      </c>
      <c r="D56" s="12" t="s">
        <v>353</v>
      </c>
      <c r="E56" s="11" t="s">
        <v>149</v>
      </c>
      <c r="F56" s="11" t="s">
        <v>288</v>
      </c>
      <c r="G56" s="12" t="s">
        <v>151</v>
      </c>
      <c r="H56" s="12" t="s">
        <v>152</v>
      </c>
      <c r="I56" s="11" t="s">
        <v>140</v>
      </c>
      <c r="J56" s="37">
        <v>2925</v>
      </c>
      <c r="K56" s="35">
        <f t="shared" si="0"/>
        <v>1196.5811965811965</v>
      </c>
      <c r="L56" s="14">
        <v>3500000</v>
      </c>
      <c r="M56" s="15">
        <f t="shared" si="1"/>
        <v>3500000</v>
      </c>
      <c r="N56" s="15">
        <v>4387500</v>
      </c>
      <c r="O56" s="15">
        <f t="shared" si="2"/>
        <v>3500000</v>
      </c>
      <c r="P56" s="35">
        <f t="shared" si="3"/>
        <v>1196.5811965811965</v>
      </c>
      <c r="Q56" s="14">
        <f t="shared" si="5"/>
        <v>20789745</v>
      </c>
      <c r="R56" s="16">
        <v>0</v>
      </c>
      <c r="S56" s="15">
        <v>0</v>
      </c>
      <c r="T56" s="14"/>
      <c r="U56" s="12" t="s">
        <v>323</v>
      </c>
      <c r="V56" s="12"/>
      <c r="W56" s="12" t="s">
        <v>324</v>
      </c>
      <c r="X56" s="12" t="s">
        <v>100</v>
      </c>
      <c r="Y56" s="12" t="s">
        <v>100</v>
      </c>
      <c r="Z56" s="12" t="s">
        <v>100</v>
      </c>
      <c r="AA56" s="12" t="s">
        <v>100</v>
      </c>
      <c r="AB56" s="17">
        <v>44287</v>
      </c>
      <c r="AC56" s="12" t="s">
        <v>100</v>
      </c>
      <c r="AD56" s="12" t="s">
        <v>100</v>
      </c>
      <c r="AE56" s="12" t="s">
        <v>100</v>
      </c>
      <c r="AF56" s="12" t="s">
        <v>100</v>
      </c>
      <c r="AG56" s="12" t="s">
        <v>100</v>
      </c>
      <c r="AH56" s="12" t="s">
        <v>100</v>
      </c>
      <c r="AI56" s="12" t="s">
        <v>100</v>
      </c>
      <c r="AJ56" s="12">
        <v>0</v>
      </c>
      <c r="AK56" s="12" t="s">
        <v>155</v>
      </c>
      <c r="AL56" s="12" t="s">
        <v>100</v>
      </c>
      <c r="AM56" s="12" t="b">
        <v>0</v>
      </c>
      <c r="AN56" s="12" t="s">
        <v>102</v>
      </c>
      <c r="AO56" s="12" t="b">
        <v>0</v>
      </c>
      <c r="AP56" s="13">
        <v>0</v>
      </c>
      <c r="AQ56" s="14">
        <v>0</v>
      </c>
      <c r="AR56" s="12" t="s">
        <v>100</v>
      </c>
      <c r="AS56" s="12" t="s">
        <v>100</v>
      </c>
      <c r="AT56" s="17">
        <v>44531</v>
      </c>
      <c r="AU56" s="17">
        <v>44166</v>
      </c>
      <c r="AV56" s="12">
        <v>319000</v>
      </c>
      <c r="AW56" s="17">
        <v>44531</v>
      </c>
      <c r="AX56" s="12" t="b">
        <v>0</v>
      </c>
      <c r="AY56" s="12" t="s">
        <v>100</v>
      </c>
      <c r="AZ56" s="12" t="s">
        <v>100</v>
      </c>
      <c r="BA56" s="19" t="s">
        <v>100</v>
      </c>
      <c r="BB56" s="19">
        <v>1197</v>
      </c>
      <c r="BC56" s="12" t="s">
        <v>100</v>
      </c>
      <c r="BD56" s="12" t="b">
        <v>0</v>
      </c>
      <c r="BE56" s="12" t="s">
        <v>100</v>
      </c>
      <c r="BF56" s="12" t="s">
        <v>100</v>
      </c>
      <c r="BG56" s="12">
        <v>2925</v>
      </c>
      <c r="BH56" s="12" t="s">
        <v>100</v>
      </c>
      <c r="BI56" s="12" t="s">
        <v>100</v>
      </c>
      <c r="BJ56" s="12" t="b">
        <v>1</v>
      </c>
      <c r="BK56" s="12" t="s">
        <v>100</v>
      </c>
      <c r="BL56" s="12">
        <v>576000</v>
      </c>
      <c r="BM56" s="12" t="s">
        <v>100</v>
      </c>
      <c r="BN56" s="12" t="s">
        <v>100</v>
      </c>
      <c r="BO56" s="12" t="s">
        <v>100</v>
      </c>
      <c r="BP56" s="12" t="s">
        <v>100</v>
      </c>
      <c r="BQ56" s="12" t="s">
        <v>100</v>
      </c>
      <c r="BR56" s="12" t="s">
        <v>325</v>
      </c>
      <c r="BS56" s="12">
        <v>192</v>
      </c>
      <c r="BT56" s="12">
        <v>0</v>
      </c>
      <c r="BU56" s="12" t="s">
        <v>100</v>
      </c>
      <c r="BV56" s="12" t="s">
        <v>354</v>
      </c>
      <c r="BW56" s="12" t="s">
        <v>100</v>
      </c>
      <c r="BX56" s="12" t="s">
        <v>100</v>
      </c>
      <c r="BY56" s="12" t="b">
        <v>1</v>
      </c>
      <c r="BZ56" s="12">
        <v>433920</v>
      </c>
      <c r="CA56" s="12">
        <v>0</v>
      </c>
      <c r="CB56" s="12">
        <v>0</v>
      </c>
      <c r="CC56" s="12" t="s">
        <v>327</v>
      </c>
      <c r="CD56" s="12" t="s">
        <v>100</v>
      </c>
      <c r="CE56" s="12" t="s">
        <v>100</v>
      </c>
      <c r="CF56" s="12" t="s">
        <v>100</v>
      </c>
      <c r="CG56" s="12" t="s">
        <v>100</v>
      </c>
      <c r="CH56" s="12" t="s">
        <v>100</v>
      </c>
      <c r="CI56" s="12" t="s">
        <v>100</v>
      </c>
      <c r="CJ56" s="12">
        <v>1</v>
      </c>
      <c r="CK56" s="20"/>
      <c r="CL56" s="16"/>
      <c r="CM56" s="20"/>
      <c r="CN56" s="20"/>
      <c r="CO56" s="21" t="s">
        <v>355</v>
      </c>
    </row>
    <row r="57" spans="1:93" ht="30" customHeight="1" x14ac:dyDescent="0.25">
      <c r="A57" s="9">
        <v>52</v>
      </c>
      <c r="B57" s="9">
        <v>150</v>
      </c>
      <c r="C57" s="10" t="s">
        <v>356</v>
      </c>
      <c r="D57" s="11" t="s">
        <v>357</v>
      </c>
      <c r="E57" s="11" t="s">
        <v>149</v>
      </c>
      <c r="F57" s="11" t="s">
        <v>288</v>
      </c>
      <c r="G57" s="12" t="s">
        <v>151</v>
      </c>
      <c r="H57" s="12" t="s">
        <v>152</v>
      </c>
      <c r="I57" s="11" t="s">
        <v>98</v>
      </c>
      <c r="J57" s="37">
        <v>3387</v>
      </c>
      <c r="K57" s="35">
        <f t="shared" si="0"/>
        <v>1409.6545615589016</v>
      </c>
      <c r="L57" s="14">
        <v>4774500</v>
      </c>
      <c r="M57" s="15">
        <f t="shared" si="1"/>
        <v>4774500</v>
      </c>
      <c r="N57" s="15">
        <v>5151000</v>
      </c>
      <c r="O57" s="15">
        <f t="shared" si="2"/>
        <v>4774500</v>
      </c>
      <c r="P57" s="35">
        <f t="shared" si="3"/>
        <v>1409.6545615589016</v>
      </c>
      <c r="Q57" s="14">
        <f t="shared" si="5"/>
        <v>25564245</v>
      </c>
      <c r="R57" s="16">
        <v>0</v>
      </c>
      <c r="S57" s="15">
        <v>0</v>
      </c>
      <c r="T57" s="14"/>
      <c r="U57" s="12" t="s">
        <v>358</v>
      </c>
      <c r="V57" s="12"/>
      <c r="W57" s="12" t="s">
        <v>359</v>
      </c>
      <c r="X57" s="12" t="s">
        <v>100</v>
      </c>
      <c r="Y57" s="12" t="s">
        <v>100</v>
      </c>
      <c r="Z57" s="12" t="s">
        <v>100</v>
      </c>
      <c r="AA57" s="12" t="s">
        <v>100</v>
      </c>
      <c r="AB57" s="17">
        <v>45017</v>
      </c>
      <c r="AC57" s="12" t="s">
        <v>100</v>
      </c>
      <c r="AD57" s="12" t="s">
        <v>100</v>
      </c>
      <c r="AE57" s="12" t="s">
        <v>100</v>
      </c>
      <c r="AF57" s="12" t="s">
        <v>100</v>
      </c>
      <c r="AG57" s="12" t="s">
        <v>100</v>
      </c>
      <c r="AH57" s="12" t="s">
        <v>100</v>
      </c>
      <c r="AI57" s="12" t="s">
        <v>100</v>
      </c>
      <c r="AJ57" s="12">
        <v>0</v>
      </c>
      <c r="AK57" s="12" t="s">
        <v>155</v>
      </c>
      <c r="AL57" s="12" t="s">
        <v>100</v>
      </c>
      <c r="AM57" s="12" t="b">
        <v>0</v>
      </c>
      <c r="AN57" s="12" t="s">
        <v>102</v>
      </c>
      <c r="AO57" s="12" t="b">
        <v>0</v>
      </c>
      <c r="AP57" s="13">
        <v>0</v>
      </c>
      <c r="AQ57" s="14">
        <v>0</v>
      </c>
      <c r="AR57" s="12" t="s">
        <v>100</v>
      </c>
      <c r="AS57" s="12" t="s">
        <v>100</v>
      </c>
      <c r="AT57" s="17">
        <v>45261</v>
      </c>
      <c r="AU57" s="17">
        <v>44563</v>
      </c>
      <c r="AV57" s="12">
        <v>300000</v>
      </c>
      <c r="AW57" s="17">
        <v>44928</v>
      </c>
      <c r="AX57" s="12" t="b">
        <v>0</v>
      </c>
      <c r="AY57" s="12" t="s">
        <v>100</v>
      </c>
      <c r="AZ57" s="12" t="s">
        <v>100</v>
      </c>
      <c r="BA57" s="19" t="s">
        <v>100</v>
      </c>
      <c r="BB57" s="19">
        <v>34819</v>
      </c>
      <c r="BC57" s="12" t="s">
        <v>100</v>
      </c>
      <c r="BD57" s="12" t="b">
        <v>0</v>
      </c>
      <c r="BE57" s="12" t="s">
        <v>100</v>
      </c>
      <c r="BF57" s="12" t="s">
        <v>100</v>
      </c>
      <c r="BG57" s="12">
        <v>3434</v>
      </c>
      <c r="BH57" s="12" t="s">
        <v>100</v>
      </c>
      <c r="BI57" s="12" t="s">
        <v>100</v>
      </c>
      <c r="BJ57" s="12" t="b">
        <v>1</v>
      </c>
      <c r="BK57" s="12" t="s">
        <v>100</v>
      </c>
      <c r="BL57" s="12">
        <v>282000</v>
      </c>
      <c r="BM57" s="12" t="s">
        <v>100</v>
      </c>
      <c r="BN57" s="12" t="s">
        <v>100</v>
      </c>
      <c r="BO57" s="12" t="s">
        <v>100</v>
      </c>
      <c r="BP57" s="12" t="s">
        <v>100</v>
      </c>
      <c r="BQ57" s="12" t="s">
        <v>100</v>
      </c>
      <c r="BR57" s="12" t="s">
        <v>360</v>
      </c>
      <c r="BS57" s="12">
        <v>94</v>
      </c>
      <c r="BT57" s="12" t="s">
        <v>100</v>
      </c>
      <c r="BU57" s="12" t="s">
        <v>100</v>
      </c>
      <c r="BV57" s="12" t="s">
        <v>361</v>
      </c>
      <c r="BW57" s="12" t="s">
        <v>100</v>
      </c>
      <c r="BX57" s="12" t="s">
        <v>100</v>
      </c>
      <c r="BY57" s="12" t="b">
        <v>1</v>
      </c>
      <c r="BZ57" s="12">
        <v>215000</v>
      </c>
      <c r="CA57" s="12" t="s">
        <v>100</v>
      </c>
      <c r="CB57" s="12">
        <v>0</v>
      </c>
      <c r="CC57" s="12" t="s">
        <v>362</v>
      </c>
      <c r="CD57" s="12" t="s">
        <v>100</v>
      </c>
      <c r="CE57" s="12" t="s">
        <v>100</v>
      </c>
      <c r="CF57" s="12" t="s">
        <v>100</v>
      </c>
      <c r="CG57" s="12" t="s">
        <v>100</v>
      </c>
      <c r="CH57" s="12" t="s">
        <v>100</v>
      </c>
      <c r="CI57" s="12" t="s">
        <v>100</v>
      </c>
      <c r="CJ57" s="12">
        <v>1</v>
      </c>
      <c r="CK57" s="20" t="s">
        <v>332</v>
      </c>
      <c r="CL57" s="16">
        <v>2703132</v>
      </c>
      <c r="CM57" s="23">
        <f>O57-CL57</f>
        <v>2071368</v>
      </c>
      <c r="CN57" s="20"/>
      <c r="CO57" s="21" t="s">
        <v>363</v>
      </c>
    </row>
    <row r="58" spans="1:93" ht="30" customHeight="1" x14ac:dyDescent="0.25">
      <c r="A58" s="9">
        <v>43</v>
      </c>
      <c r="B58" s="9">
        <v>148</v>
      </c>
      <c r="C58" s="10" t="s">
        <v>364</v>
      </c>
      <c r="D58" s="12" t="s">
        <v>365</v>
      </c>
      <c r="E58" s="11" t="s">
        <v>149</v>
      </c>
      <c r="F58" s="11" t="s">
        <v>288</v>
      </c>
      <c r="G58" s="12" t="s">
        <v>151</v>
      </c>
      <c r="H58" s="12" t="s">
        <v>152</v>
      </c>
      <c r="I58" s="11" t="s">
        <v>140</v>
      </c>
      <c r="J58" s="37">
        <v>2541</v>
      </c>
      <c r="K58" s="35">
        <f t="shared" si="0"/>
        <v>1430.5391578118852</v>
      </c>
      <c r="L58" s="14">
        <v>3635000</v>
      </c>
      <c r="M58" s="15">
        <f t="shared" si="1"/>
        <v>3635000</v>
      </c>
      <c r="N58" s="15">
        <v>3811500</v>
      </c>
      <c r="O58" s="15">
        <f t="shared" si="2"/>
        <v>3635000</v>
      </c>
      <c r="P58" s="35">
        <f t="shared" si="3"/>
        <v>1430.5391578118852</v>
      </c>
      <c r="Q58" s="14">
        <f t="shared" si="5"/>
        <v>29199245</v>
      </c>
      <c r="R58" s="16">
        <v>0</v>
      </c>
      <c r="S58" s="15">
        <v>0</v>
      </c>
      <c r="T58" s="14"/>
      <c r="U58" s="12" t="s">
        <v>323</v>
      </c>
      <c r="V58" s="12"/>
      <c r="W58" s="12" t="s">
        <v>324</v>
      </c>
      <c r="X58" s="12" t="s">
        <v>100</v>
      </c>
      <c r="Y58" s="12" t="s">
        <v>100</v>
      </c>
      <c r="Z58" s="12" t="s">
        <v>100</v>
      </c>
      <c r="AA58" s="12" t="s">
        <v>100</v>
      </c>
      <c r="AB58" s="17">
        <v>44287</v>
      </c>
      <c r="AC58" s="12" t="s">
        <v>100</v>
      </c>
      <c r="AD58" s="12" t="s">
        <v>100</v>
      </c>
      <c r="AE58" s="12" t="s">
        <v>100</v>
      </c>
      <c r="AF58" s="12" t="s">
        <v>100</v>
      </c>
      <c r="AG58" s="12" t="s">
        <v>100</v>
      </c>
      <c r="AH58" s="12" t="s">
        <v>100</v>
      </c>
      <c r="AI58" s="12" t="s">
        <v>100</v>
      </c>
      <c r="AJ58" s="12">
        <v>0</v>
      </c>
      <c r="AK58" s="12" t="s">
        <v>155</v>
      </c>
      <c r="AL58" s="12" t="s">
        <v>100</v>
      </c>
      <c r="AM58" s="12" t="b">
        <v>0</v>
      </c>
      <c r="AN58" s="12" t="s">
        <v>102</v>
      </c>
      <c r="AO58" s="12" t="b">
        <v>0</v>
      </c>
      <c r="AP58" s="13">
        <v>0</v>
      </c>
      <c r="AQ58" s="14">
        <v>0</v>
      </c>
      <c r="AR58" s="12" t="s">
        <v>100</v>
      </c>
      <c r="AS58" s="12" t="s">
        <v>100</v>
      </c>
      <c r="AT58" s="17">
        <v>44531</v>
      </c>
      <c r="AU58" s="17">
        <v>44166</v>
      </c>
      <c r="AV58" s="12">
        <v>330000</v>
      </c>
      <c r="AW58" s="17">
        <v>44531</v>
      </c>
      <c r="AX58" s="12" t="b">
        <v>0</v>
      </c>
      <c r="AY58" s="12" t="s">
        <v>100</v>
      </c>
      <c r="AZ58" s="12" t="s">
        <v>100</v>
      </c>
      <c r="BA58" s="19" t="s">
        <v>100</v>
      </c>
      <c r="BB58" s="19">
        <v>1431</v>
      </c>
      <c r="BC58" s="12" t="s">
        <v>100</v>
      </c>
      <c r="BD58" s="12" t="b">
        <v>0</v>
      </c>
      <c r="BE58" s="12" t="s">
        <v>100</v>
      </c>
      <c r="BF58" s="12" t="s">
        <v>100</v>
      </c>
      <c r="BG58" s="12">
        <v>2541</v>
      </c>
      <c r="BH58" s="12" t="s">
        <v>100</v>
      </c>
      <c r="BI58" s="12" t="s">
        <v>100</v>
      </c>
      <c r="BJ58" s="12" t="b">
        <v>1</v>
      </c>
      <c r="BK58" s="12" t="s">
        <v>100</v>
      </c>
      <c r="BL58" s="12">
        <v>585000</v>
      </c>
      <c r="BM58" s="12" t="s">
        <v>100</v>
      </c>
      <c r="BN58" s="12" t="s">
        <v>100</v>
      </c>
      <c r="BO58" s="12" t="s">
        <v>100</v>
      </c>
      <c r="BP58" s="12" t="s">
        <v>100</v>
      </c>
      <c r="BQ58" s="12" t="s">
        <v>100</v>
      </c>
      <c r="BR58" s="12" t="s">
        <v>325</v>
      </c>
      <c r="BS58" s="12">
        <v>195</v>
      </c>
      <c r="BT58" s="12">
        <v>0</v>
      </c>
      <c r="BU58" s="12" t="s">
        <v>100</v>
      </c>
      <c r="BV58" s="12" t="s">
        <v>366</v>
      </c>
      <c r="BW58" s="12" t="s">
        <v>100</v>
      </c>
      <c r="BX58" s="12" t="s">
        <v>100</v>
      </c>
      <c r="BY58" s="12" t="b">
        <v>1</v>
      </c>
      <c r="BZ58" s="12">
        <v>440700</v>
      </c>
      <c r="CA58" s="12">
        <v>0</v>
      </c>
      <c r="CB58" s="12">
        <v>0</v>
      </c>
      <c r="CC58" s="12" t="s">
        <v>327</v>
      </c>
      <c r="CD58" s="12" t="s">
        <v>100</v>
      </c>
      <c r="CE58" s="12" t="s">
        <v>100</v>
      </c>
      <c r="CF58" s="12" t="s">
        <v>100</v>
      </c>
      <c r="CG58" s="12" t="s">
        <v>100</v>
      </c>
      <c r="CH58" s="12" t="s">
        <v>100</v>
      </c>
      <c r="CI58" s="12" t="s">
        <v>100</v>
      </c>
      <c r="CJ58" s="12">
        <v>1</v>
      </c>
      <c r="CK58" s="20"/>
      <c r="CL58" s="16"/>
      <c r="CM58" s="20"/>
      <c r="CN58" s="20"/>
      <c r="CO58" s="21" t="s">
        <v>367</v>
      </c>
    </row>
    <row r="59" spans="1:93" ht="30" customHeight="1" x14ac:dyDescent="0.25">
      <c r="A59" s="9">
        <v>44</v>
      </c>
      <c r="B59" s="9">
        <v>151</v>
      </c>
      <c r="C59" s="10" t="s">
        <v>368</v>
      </c>
      <c r="D59" s="12" t="s">
        <v>369</v>
      </c>
      <c r="E59" s="11" t="s">
        <v>149</v>
      </c>
      <c r="F59" s="11" t="s">
        <v>288</v>
      </c>
      <c r="G59" s="12" t="s">
        <v>151</v>
      </c>
      <c r="H59" s="12" t="s">
        <v>152</v>
      </c>
      <c r="I59" s="11" t="s">
        <v>140</v>
      </c>
      <c r="J59" s="37">
        <v>11078</v>
      </c>
      <c r="K59" s="35">
        <f t="shared" si="0"/>
        <v>1624.8420292471565</v>
      </c>
      <c r="L59" s="14">
        <v>18000000</v>
      </c>
      <c r="M59" s="15">
        <f t="shared" si="1"/>
        <v>18000000</v>
      </c>
      <c r="N59" s="15">
        <v>16617000</v>
      </c>
      <c r="O59" s="15">
        <f t="shared" si="2"/>
        <v>16617000</v>
      </c>
      <c r="P59" s="35">
        <f t="shared" si="3"/>
        <v>1500</v>
      </c>
      <c r="Q59" s="14">
        <f t="shared" si="5"/>
        <v>45816245</v>
      </c>
      <c r="R59" s="16">
        <v>0</v>
      </c>
      <c r="S59" s="15">
        <v>0</v>
      </c>
      <c r="T59" s="14">
        <v>1383000</v>
      </c>
      <c r="U59" s="12" t="s">
        <v>323</v>
      </c>
      <c r="V59" s="12"/>
      <c r="W59" s="12" t="s">
        <v>324</v>
      </c>
      <c r="X59" s="12" t="s">
        <v>100</v>
      </c>
      <c r="Y59" s="12" t="s">
        <v>100</v>
      </c>
      <c r="Z59" s="12" t="s">
        <v>100</v>
      </c>
      <c r="AA59" s="12" t="s">
        <v>100</v>
      </c>
      <c r="AB59" s="17">
        <v>44287</v>
      </c>
      <c r="AC59" s="12" t="s">
        <v>100</v>
      </c>
      <c r="AD59" s="12" t="s">
        <v>100</v>
      </c>
      <c r="AE59" s="12" t="s">
        <v>100</v>
      </c>
      <c r="AF59" s="12" t="s">
        <v>100</v>
      </c>
      <c r="AG59" s="12" t="s">
        <v>100</v>
      </c>
      <c r="AH59" s="12" t="s">
        <v>100</v>
      </c>
      <c r="AI59" s="12" t="s">
        <v>100</v>
      </c>
      <c r="AJ59" s="12">
        <v>0</v>
      </c>
      <c r="AK59" s="12" t="s">
        <v>155</v>
      </c>
      <c r="AL59" s="12" t="s">
        <v>100</v>
      </c>
      <c r="AM59" s="12" t="b">
        <v>0</v>
      </c>
      <c r="AN59" s="12" t="s">
        <v>143</v>
      </c>
      <c r="AO59" s="12" t="b">
        <v>0</v>
      </c>
      <c r="AP59" s="13">
        <v>0</v>
      </c>
      <c r="AQ59" s="14">
        <v>0</v>
      </c>
      <c r="AR59" s="12" t="s">
        <v>100</v>
      </c>
      <c r="AS59" s="12" t="s">
        <v>100</v>
      </c>
      <c r="AT59" s="17">
        <v>44896</v>
      </c>
      <c r="AU59" s="17">
        <v>44166</v>
      </c>
      <c r="AV59" s="12">
        <v>1600000</v>
      </c>
      <c r="AW59" s="17">
        <v>44531</v>
      </c>
      <c r="AX59" s="12" t="b">
        <v>0</v>
      </c>
      <c r="AY59" s="12" t="s">
        <v>100</v>
      </c>
      <c r="AZ59" s="12" t="s">
        <v>100</v>
      </c>
      <c r="BA59" s="19" t="s">
        <v>100</v>
      </c>
      <c r="BB59" s="19">
        <v>1625</v>
      </c>
      <c r="BC59" s="12" t="s">
        <v>100</v>
      </c>
      <c r="BD59" s="12" t="b">
        <v>0</v>
      </c>
      <c r="BE59" s="12" t="s">
        <v>100</v>
      </c>
      <c r="BF59" s="12" t="s">
        <v>100</v>
      </c>
      <c r="BG59" s="12">
        <v>11078</v>
      </c>
      <c r="BH59" s="12" t="s">
        <v>100</v>
      </c>
      <c r="BI59" s="12" t="s">
        <v>100</v>
      </c>
      <c r="BJ59" s="12" t="b">
        <v>1</v>
      </c>
      <c r="BK59" s="12" t="s">
        <v>100</v>
      </c>
      <c r="BL59" s="12">
        <v>3400000</v>
      </c>
      <c r="BM59" s="12" t="s">
        <v>100</v>
      </c>
      <c r="BN59" s="12" t="s">
        <v>100</v>
      </c>
      <c r="BO59" s="12" t="s">
        <v>100</v>
      </c>
      <c r="BP59" s="12" t="s">
        <v>100</v>
      </c>
      <c r="BQ59" s="12" t="s">
        <v>100</v>
      </c>
      <c r="BR59" s="12" t="s">
        <v>325</v>
      </c>
      <c r="BS59" s="12">
        <v>1146</v>
      </c>
      <c r="BT59" s="12">
        <v>0</v>
      </c>
      <c r="BU59" s="12" t="s">
        <v>100</v>
      </c>
      <c r="BV59" s="12" t="s">
        <v>370</v>
      </c>
      <c r="BW59" s="12" t="s">
        <v>100</v>
      </c>
      <c r="BX59" s="12" t="s">
        <v>100</v>
      </c>
      <c r="BY59" s="12" t="b">
        <v>1</v>
      </c>
      <c r="BZ59" s="12">
        <v>2600000</v>
      </c>
      <c r="CA59" s="12">
        <v>0</v>
      </c>
      <c r="CB59" s="12">
        <v>0</v>
      </c>
      <c r="CC59" s="12" t="s">
        <v>327</v>
      </c>
      <c r="CD59" s="12" t="s">
        <v>100</v>
      </c>
      <c r="CE59" s="12" t="s">
        <v>100</v>
      </c>
      <c r="CF59" s="12" t="s">
        <v>100</v>
      </c>
      <c r="CG59" s="12" t="s">
        <v>100</v>
      </c>
      <c r="CH59" s="12" t="s">
        <v>100</v>
      </c>
      <c r="CI59" s="12" t="s">
        <v>100</v>
      </c>
      <c r="CJ59" s="12">
        <v>1</v>
      </c>
      <c r="CK59" s="20"/>
      <c r="CL59" s="16"/>
      <c r="CM59" s="20"/>
      <c r="CN59" s="20"/>
      <c r="CO59" s="21" t="s">
        <v>371</v>
      </c>
    </row>
    <row r="60" spans="1:93" ht="30" customHeight="1" x14ac:dyDescent="0.25">
      <c r="A60" s="9">
        <v>45</v>
      </c>
      <c r="B60" s="9">
        <v>152</v>
      </c>
      <c r="C60" s="10" t="s">
        <v>372</v>
      </c>
      <c r="D60" s="12" t="s">
        <v>373</v>
      </c>
      <c r="E60" s="11" t="s">
        <v>149</v>
      </c>
      <c r="F60" s="11" t="s">
        <v>288</v>
      </c>
      <c r="G60" s="12" t="s">
        <v>151</v>
      </c>
      <c r="H60" s="12" t="s">
        <v>152</v>
      </c>
      <c r="I60" s="11" t="s">
        <v>98</v>
      </c>
      <c r="J60" s="37">
        <v>2692</v>
      </c>
      <c r="K60" s="35">
        <f t="shared" si="0"/>
        <v>1634.4725111441307</v>
      </c>
      <c r="L60" s="14">
        <v>4400000</v>
      </c>
      <c r="M60" s="15">
        <f t="shared" si="1"/>
        <v>4400000</v>
      </c>
      <c r="N60" s="15">
        <v>4038000</v>
      </c>
      <c r="O60" s="15">
        <f t="shared" si="2"/>
        <v>4038000</v>
      </c>
      <c r="P60" s="35">
        <f t="shared" si="3"/>
        <v>1500</v>
      </c>
      <c r="Q60" s="14">
        <f t="shared" si="5"/>
        <v>49854245</v>
      </c>
      <c r="R60" s="16">
        <v>0</v>
      </c>
      <c r="S60" s="15">
        <v>0</v>
      </c>
      <c r="T60" s="14">
        <v>362000</v>
      </c>
      <c r="U60" s="12" t="s">
        <v>374</v>
      </c>
      <c r="V60" s="12"/>
      <c r="W60" s="12" t="s">
        <v>359</v>
      </c>
      <c r="X60" s="12" t="s">
        <v>100</v>
      </c>
      <c r="Y60" s="12" t="s">
        <v>100</v>
      </c>
      <c r="Z60" s="12" t="s">
        <v>100</v>
      </c>
      <c r="AA60" s="12" t="s">
        <v>100</v>
      </c>
      <c r="AB60" s="17">
        <v>45293</v>
      </c>
      <c r="AC60" s="12" t="s">
        <v>100</v>
      </c>
      <c r="AD60" s="12" t="s">
        <v>100</v>
      </c>
      <c r="AE60" s="12" t="s">
        <v>100</v>
      </c>
      <c r="AF60" s="12" t="s">
        <v>100</v>
      </c>
      <c r="AG60" s="12" t="s">
        <v>100</v>
      </c>
      <c r="AH60" s="12" t="s">
        <v>100</v>
      </c>
      <c r="AI60" s="12" t="s">
        <v>100</v>
      </c>
      <c r="AJ60" s="12">
        <v>0</v>
      </c>
      <c r="AK60" s="12" t="s">
        <v>155</v>
      </c>
      <c r="AL60" s="12" t="s">
        <v>100</v>
      </c>
      <c r="AM60" s="12" t="b">
        <v>0</v>
      </c>
      <c r="AN60" s="12" t="s">
        <v>143</v>
      </c>
      <c r="AO60" s="12" t="b">
        <v>0</v>
      </c>
      <c r="AP60" s="13">
        <v>0</v>
      </c>
      <c r="AQ60" s="14">
        <v>0</v>
      </c>
      <c r="AR60" s="12"/>
      <c r="AS60" s="12" t="s">
        <v>100</v>
      </c>
      <c r="AT60" s="17">
        <v>45659</v>
      </c>
      <c r="AU60" s="17">
        <v>44835</v>
      </c>
      <c r="AV60" s="12">
        <v>400000</v>
      </c>
      <c r="AW60" s="17">
        <v>45231</v>
      </c>
      <c r="AX60" s="12" t="b">
        <v>0</v>
      </c>
      <c r="AY60" s="12" t="s">
        <v>100</v>
      </c>
      <c r="AZ60" s="12" t="s">
        <v>100</v>
      </c>
      <c r="BA60" s="19" t="s">
        <v>100</v>
      </c>
      <c r="BB60" s="19">
        <v>838</v>
      </c>
      <c r="BC60" s="12" t="s">
        <v>100</v>
      </c>
      <c r="BD60" s="12" t="b">
        <v>0</v>
      </c>
      <c r="BE60" s="12" t="s">
        <v>100</v>
      </c>
      <c r="BF60" s="12" t="s">
        <v>100</v>
      </c>
      <c r="BG60" s="12">
        <v>5248</v>
      </c>
      <c r="BH60" s="12" t="s">
        <v>100</v>
      </c>
      <c r="BI60" s="12" t="s">
        <v>100</v>
      </c>
      <c r="BJ60" s="12" t="b">
        <v>1</v>
      </c>
      <c r="BK60" s="12" t="s">
        <v>100</v>
      </c>
      <c r="BL60" s="12">
        <v>130000</v>
      </c>
      <c r="BM60" s="12" t="s">
        <v>100</v>
      </c>
      <c r="BN60" s="12" t="s">
        <v>100</v>
      </c>
      <c r="BO60" s="12" t="s">
        <v>100</v>
      </c>
      <c r="BP60" s="12" t="s">
        <v>100</v>
      </c>
      <c r="BQ60" s="12" t="s">
        <v>100</v>
      </c>
      <c r="BR60" s="12" t="s">
        <v>375</v>
      </c>
      <c r="BS60" s="12">
        <v>136</v>
      </c>
      <c r="BT60" s="12" t="s">
        <v>100</v>
      </c>
      <c r="BU60" s="12" t="s">
        <v>100</v>
      </c>
      <c r="BV60" s="12" t="s">
        <v>376</v>
      </c>
      <c r="BW60" s="12" t="s">
        <v>100</v>
      </c>
      <c r="BX60" s="12" t="s">
        <v>100</v>
      </c>
      <c r="BY60" s="12" t="b">
        <v>1</v>
      </c>
      <c r="BZ60" s="12">
        <v>308000</v>
      </c>
      <c r="CA60" s="12">
        <v>0</v>
      </c>
      <c r="CB60" s="12">
        <v>0</v>
      </c>
      <c r="CC60" s="12" t="s">
        <v>362</v>
      </c>
      <c r="CD60" s="12" t="s">
        <v>100</v>
      </c>
      <c r="CE60" s="12" t="s">
        <v>100</v>
      </c>
      <c r="CF60" s="12" t="s">
        <v>100</v>
      </c>
      <c r="CG60" s="12" t="s">
        <v>100</v>
      </c>
      <c r="CH60" s="12" t="s">
        <v>100</v>
      </c>
      <c r="CI60" s="12" t="s">
        <v>100</v>
      </c>
      <c r="CJ60" s="12">
        <v>1</v>
      </c>
      <c r="CK60" s="20"/>
      <c r="CL60" s="16"/>
      <c r="CM60" s="20"/>
      <c r="CN60" s="20"/>
      <c r="CO60" s="21" t="s">
        <v>377</v>
      </c>
    </row>
    <row r="61" spans="1:93" ht="30" customHeight="1" x14ac:dyDescent="0.25">
      <c r="A61" s="9">
        <v>46</v>
      </c>
      <c r="B61" s="9">
        <v>153</v>
      </c>
      <c r="C61" s="10" t="s">
        <v>378</v>
      </c>
      <c r="D61" s="12" t="s">
        <v>379</v>
      </c>
      <c r="E61" s="11" t="s">
        <v>149</v>
      </c>
      <c r="F61" s="11" t="s">
        <v>288</v>
      </c>
      <c r="G61" s="12" t="s">
        <v>151</v>
      </c>
      <c r="H61" s="12" t="s">
        <v>152</v>
      </c>
      <c r="I61" s="11" t="s">
        <v>98</v>
      </c>
      <c r="J61" s="37">
        <v>3499</v>
      </c>
      <c r="K61" s="35">
        <f t="shared" si="0"/>
        <v>1714.7756501857673</v>
      </c>
      <c r="L61" s="14">
        <v>6000000</v>
      </c>
      <c r="M61" s="15">
        <f t="shared" si="1"/>
        <v>6000000</v>
      </c>
      <c r="N61" s="15">
        <v>5248500</v>
      </c>
      <c r="O61" s="15">
        <f t="shared" si="2"/>
        <v>5248500</v>
      </c>
      <c r="P61" s="35">
        <f t="shared" si="3"/>
        <v>1500</v>
      </c>
      <c r="Q61" s="14">
        <f t="shared" si="5"/>
        <v>55102745</v>
      </c>
      <c r="R61" s="16">
        <v>0</v>
      </c>
      <c r="S61" s="15">
        <v>0</v>
      </c>
      <c r="T61" s="14">
        <v>751500</v>
      </c>
      <c r="U61" s="12" t="s">
        <v>374</v>
      </c>
      <c r="V61" s="12"/>
      <c r="W61" s="12" t="s">
        <v>359</v>
      </c>
      <c r="X61" s="12" t="s">
        <v>100</v>
      </c>
      <c r="Y61" s="12" t="s">
        <v>100</v>
      </c>
      <c r="Z61" s="12" t="s">
        <v>100</v>
      </c>
      <c r="AA61" s="12" t="s">
        <v>100</v>
      </c>
      <c r="AB61" s="17">
        <v>45293</v>
      </c>
      <c r="AC61" s="12" t="s">
        <v>100</v>
      </c>
      <c r="AD61" s="12" t="s">
        <v>100</v>
      </c>
      <c r="AE61" s="12" t="s">
        <v>100</v>
      </c>
      <c r="AF61" s="12" t="s">
        <v>100</v>
      </c>
      <c r="AG61" s="12" t="s">
        <v>100</v>
      </c>
      <c r="AH61" s="12" t="s">
        <v>100</v>
      </c>
      <c r="AI61" s="12" t="s">
        <v>100</v>
      </c>
      <c r="AJ61" s="12">
        <v>0</v>
      </c>
      <c r="AK61" s="12" t="s">
        <v>155</v>
      </c>
      <c r="AL61" s="12" t="s">
        <v>100</v>
      </c>
      <c r="AM61" s="12" t="b">
        <v>0</v>
      </c>
      <c r="AN61" s="12" t="s">
        <v>143</v>
      </c>
      <c r="AO61" s="12" t="b">
        <v>0</v>
      </c>
      <c r="AP61" s="13">
        <v>0</v>
      </c>
      <c r="AQ61" s="14">
        <v>0</v>
      </c>
      <c r="AR61" s="12"/>
      <c r="AS61" s="12" t="s">
        <v>100</v>
      </c>
      <c r="AT61" s="17">
        <v>45659</v>
      </c>
      <c r="AU61" s="17">
        <v>44835</v>
      </c>
      <c r="AV61" s="12">
        <v>500000</v>
      </c>
      <c r="AW61" s="17">
        <v>45231</v>
      </c>
      <c r="AX61" s="12" t="b">
        <v>0</v>
      </c>
      <c r="AY61" s="12" t="s">
        <v>100</v>
      </c>
      <c r="AZ61" s="12" t="s">
        <v>100</v>
      </c>
      <c r="BA61" s="19" t="s">
        <v>100</v>
      </c>
      <c r="BB61" s="19">
        <v>1715</v>
      </c>
      <c r="BC61" s="12" t="s">
        <v>100</v>
      </c>
      <c r="BD61" s="12" t="b">
        <v>0</v>
      </c>
      <c r="BE61" s="12" t="s">
        <v>100</v>
      </c>
      <c r="BF61" s="12" t="s">
        <v>100</v>
      </c>
      <c r="BG61" s="12">
        <v>3499</v>
      </c>
      <c r="BH61" s="12" t="s">
        <v>100</v>
      </c>
      <c r="BI61" s="12" t="s">
        <v>100</v>
      </c>
      <c r="BJ61" s="12" t="b">
        <v>1</v>
      </c>
      <c r="BK61" s="12" t="s">
        <v>100</v>
      </c>
      <c r="BL61" s="12">
        <v>1500000</v>
      </c>
      <c r="BM61" s="12" t="s">
        <v>100</v>
      </c>
      <c r="BN61" s="12" t="s">
        <v>100</v>
      </c>
      <c r="BO61" s="12" t="s">
        <v>100</v>
      </c>
      <c r="BP61" s="12" t="s">
        <v>100</v>
      </c>
      <c r="BQ61" s="12" t="s">
        <v>100</v>
      </c>
      <c r="BR61" s="12" t="s">
        <v>375</v>
      </c>
      <c r="BS61" s="12">
        <v>273</v>
      </c>
      <c r="BT61" s="12" t="s">
        <v>100</v>
      </c>
      <c r="BU61" s="12" t="s">
        <v>100</v>
      </c>
      <c r="BV61" s="12" t="s">
        <v>376</v>
      </c>
      <c r="BW61" s="12" t="s">
        <v>100</v>
      </c>
      <c r="BX61" s="12" t="s">
        <v>100</v>
      </c>
      <c r="BY61" s="12" t="b">
        <v>1</v>
      </c>
      <c r="BZ61" s="12">
        <v>620000</v>
      </c>
      <c r="CA61" s="12">
        <v>0</v>
      </c>
      <c r="CB61" s="12">
        <v>0</v>
      </c>
      <c r="CC61" s="12" t="s">
        <v>362</v>
      </c>
      <c r="CD61" s="12" t="s">
        <v>100</v>
      </c>
      <c r="CE61" s="12" t="s">
        <v>100</v>
      </c>
      <c r="CF61" s="12" t="s">
        <v>100</v>
      </c>
      <c r="CG61" s="12" t="s">
        <v>100</v>
      </c>
      <c r="CH61" s="12" t="s">
        <v>100</v>
      </c>
      <c r="CI61" s="12" t="s">
        <v>100</v>
      </c>
      <c r="CJ61" s="12">
        <v>1</v>
      </c>
      <c r="CK61" s="20"/>
      <c r="CL61" s="16"/>
      <c r="CM61" s="20"/>
      <c r="CN61" s="20"/>
      <c r="CO61" s="21" t="s">
        <v>380</v>
      </c>
    </row>
    <row r="62" spans="1:93" ht="30" customHeight="1" x14ac:dyDescent="0.25">
      <c r="A62" s="9">
        <v>47</v>
      </c>
      <c r="B62" s="9">
        <v>154</v>
      </c>
      <c r="C62" s="10" t="s">
        <v>381</v>
      </c>
      <c r="D62" s="12" t="s">
        <v>382</v>
      </c>
      <c r="E62" s="11" t="s">
        <v>149</v>
      </c>
      <c r="F62" s="11" t="s">
        <v>288</v>
      </c>
      <c r="G62" s="12" t="s">
        <v>151</v>
      </c>
      <c r="H62" s="12" t="s">
        <v>152</v>
      </c>
      <c r="I62" s="11" t="s">
        <v>98</v>
      </c>
      <c r="J62" s="37">
        <v>1028</v>
      </c>
      <c r="K62" s="35">
        <f t="shared" si="0"/>
        <v>1848.2490272373541</v>
      </c>
      <c r="L62" s="14">
        <v>1900000</v>
      </c>
      <c r="M62" s="15">
        <f t="shared" si="1"/>
        <v>1900000</v>
      </c>
      <c r="N62" s="15">
        <v>1542000</v>
      </c>
      <c r="O62" s="15">
        <f t="shared" si="2"/>
        <v>1542000</v>
      </c>
      <c r="P62" s="35">
        <f t="shared" si="3"/>
        <v>1500</v>
      </c>
      <c r="Q62" s="14">
        <f t="shared" si="5"/>
        <v>56644745</v>
      </c>
      <c r="R62" s="16">
        <v>0</v>
      </c>
      <c r="S62" s="15">
        <v>0</v>
      </c>
      <c r="T62" s="14">
        <v>358000</v>
      </c>
      <c r="U62" s="12" t="s">
        <v>323</v>
      </c>
      <c r="V62" s="12"/>
      <c r="W62" s="12" t="s">
        <v>324</v>
      </c>
      <c r="X62" s="12" t="s">
        <v>100</v>
      </c>
      <c r="Y62" s="12" t="s">
        <v>100</v>
      </c>
      <c r="Z62" s="12" t="s">
        <v>100</v>
      </c>
      <c r="AA62" s="12" t="s">
        <v>100</v>
      </c>
      <c r="AB62" s="17">
        <v>44287</v>
      </c>
      <c r="AC62" s="12" t="s">
        <v>100</v>
      </c>
      <c r="AD62" s="12" t="s">
        <v>100</v>
      </c>
      <c r="AE62" s="12" t="s">
        <v>100</v>
      </c>
      <c r="AF62" s="12" t="s">
        <v>100</v>
      </c>
      <c r="AG62" s="12" t="s">
        <v>100</v>
      </c>
      <c r="AH62" s="12" t="s">
        <v>100</v>
      </c>
      <c r="AI62" s="12" t="s">
        <v>100</v>
      </c>
      <c r="AJ62" s="12">
        <v>0</v>
      </c>
      <c r="AK62" s="12" t="s">
        <v>155</v>
      </c>
      <c r="AL62" s="12" t="s">
        <v>100</v>
      </c>
      <c r="AM62" s="12" t="b">
        <v>0</v>
      </c>
      <c r="AN62" s="12" t="s">
        <v>143</v>
      </c>
      <c r="AO62" s="12" t="b">
        <v>0</v>
      </c>
      <c r="AP62" s="13">
        <v>0</v>
      </c>
      <c r="AQ62" s="14">
        <v>0</v>
      </c>
      <c r="AR62" s="12" t="s">
        <v>100</v>
      </c>
      <c r="AS62" s="12" t="s">
        <v>100</v>
      </c>
      <c r="AT62" s="17">
        <v>44531</v>
      </c>
      <c r="AU62" s="17">
        <v>44166</v>
      </c>
      <c r="AV62" s="12">
        <v>172000</v>
      </c>
      <c r="AW62" s="17">
        <v>44531</v>
      </c>
      <c r="AX62" s="12" t="b">
        <v>0</v>
      </c>
      <c r="AY62" s="12" t="s">
        <v>100</v>
      </c>
      <c r="AZ62" s="12" t="s">
        <v>100</v>
      </c>
      <c r="BA62" s="19" t="s">
        <v>100</v>
      </c>
      <c r="BB62" s="19">
        <v>1848</v>
      </c>
      <c r="BC62" s="12" t="s">
        <v>100</v>
      </c>
      <c r="BD62" s="12" t="b">
        <v>0</v>
      </c>
      <c r="BE62" s="12" t="s">
        <v>100</v>
      </c>
      <c r="BF62" s="12" t="s">
        <v>100</v>
      </c>
      <c r="BG62" s="12">
        <v>1028</v>
      </c>
      <c r="BH62" s="12" t="s">
        <v>100</v>
      </c>
      <c r="BI62" s="12" t="s">
        <v>100</v>
      </c>
      <c r="BJ62" s="12" t="b">
        <v>1</v>
      </c>
      <c r="BK62" s="12" t="s">
        <v>100</v>
      </c>
      <c r="BL62" s="12">
        <v>231000</v>
      </c>
      <c r="BM62" s="12" t="s">
        <v>100</v>
      </c>
      <c r="BN62" s="12" t="s">
        <v>100</v>
      </c>
      <c r="BO62" s="12" t="s">
        <v>100</v>
      </c>
      <c r="BP62" s="12" t="s">
        <v>100</v>
      </c>
      <c r="BQ62" s="12" t="s">
        <v>100</v>
      </c>
      <c r="BR62" s="12" t="s">
        <v>325</v>
      </c>
      <c r="BS62" s="12">
        <v>77</v>
      </c>
      <c r="BT62" s="12">
        <v>0</v>
      </c>
      <c r="BU62" s="12" t="s">
        <v>100</v>
      </c>
      <c r="BV62" s="12" t="s">
        <v>383</v>
      </c>
      <c r="BW62" s="12" t="s">
        <v>100</v>
      </c>
      <c r="BX62" s="12" t="s">
        <v>100</v>
      </c>
      <c r="BY62" s="12" t="b">
        <v>1</v>
      </c>
      <c r="BZ62" s="12">
        <v>174000</v>
      </c>
      <c r="CA62" s="12">
        <v>0</v>
      </c>
      <c r="CB62" s="12">
        <v>0</v>
      </c>
      <c r="CC62" s="12" t="s">
        <v>327</v>
      </c>
      <c r="CD62" s="12" t="s">
        <v>100</v>
      </c>
      <c r="CE62" s="12" t="s">
        <v>100</v>
      </c>
      <c r="CF62" s="12" t="s">
        <v>100</v>
      </c>
      <c r="CG62" s="12" t="s">
        <v>100</v>
      </c>
      <c r="CH62" s="12" t="s">
        <v>100</v>
      </c>
      <c r="CI62" s="12" t="s">
        <v>100</v>
      </c>
      <c r="CJ62" s="12">
        <v>1</v>
      </c>
      <c r="CK62" s="20"/>
      <c r="CL62" s="16"/>
      <c r="CM62" s="20"/>
      <c r="CN62" s="20"/>
      <c r="CO62" s="21" t="s">
        <v>384</v>
      </c>
    </row>
    <row r="63" spans="1:93" ht="30" customHeight="1" x14ac:dyDescent="0.25">
      <c r="A63" s="9">
        <v>48</v>
      </c>
      <c r="B63" s="9">
        <v>155</v>
      </c>
      <c r="C63" s="10" t="s">
        <v>385</v>
      </c>
      <c r="D63" s="12" t="s">
        <v>386</v>
      </c>
      <c r="E63" s="11" t="s">
        <v>149</v>
      </c>
      <c r="F63" s="11" t="s">
        <v>288</v>
      </c>
      <c r="G63" s="12" t="s">
        <v>151</v>
      </c>
      <c r="H63" s="12" t="s">
        <v>152</v>
      </c>
      <c r="I63" s="11" t="s">
        <v>140</v>
      </c>
      <c r="J63" s="37">
        <v>830</v>
      </c>
      <c r="K63" s="35">
        <f t="shared" si="0"/>
        <v>1867.4698795180723</v>
      </c>
      <c r="L63" s="14">
        <v>1550000</v>
      </c>
      <c r="M63" s="15">
        <f t="shared" si="1"/>
        <v>1550000</v>
      </c>
      <c r="N63" s="15">
        <v>1245000</v>
      </c>
      <c r="O63" s="15">
        <f t="shared" si="2"/>
        <v>1245000</v>
      </c>
      <c r="P63" s="35">
        <f t="shared" si="3"/>
        <v>1500</v>
      </c>
      <c r="Q63" s="14">
        <f t="shared" si="5"/>
        <v>57889745</v>
      </c>
      <c r="R63" s="16">
        <v>0</v>
      </c>
      <c r="S63" s="15">
        <v>0</v>
      </c>
      <c r="T63" s="14">
        <v>305000</v>
      </c>
      <c r="U63" s="12" t="s">
        <v>323</v>
      </c>
      <c r="V63" s="12"/>
      <c r="W63" s="12" t="s">
        <v>324</v>
      </c>
      <c r="X63" s="12" t="s">
        <v>100</v>
      </c>
      <c r="Y63" s="12" t="s">
        <v>100</v>
      </c>
      <c r="Z63" s="12" t="s">
        <v>100</v>
      </c>
      <c r="AA63" s="12" t="s">
        <v>100</v>
      </c>
      <c r="AB63" s="17">
        <v>44287</v>
      </c>
      <c r="AC63" s="12" t="s">
        <v>100</v>
      </c>
      <c r="AD63" s="12" t="s">
        <v>100</v>
      </c>
      <c r="AE63" s="12" t="s">
        <v>100</v>
      </c>
      <c r="AF63" s="12" t="s">
        <v>100</v>
      </c>
      <c r="AG63" s="12" t="s">
        <v>100</v>
      </c>
      <c r="AH63" s="12" t="s">
        <v>100</v>
      </c>
      <c r="AI63" s="12" t="s">
        <v>100</v>
      </c>
      <c r="AJ63" s="12">
        <v>0</v>
      </c>
      <c r="AK63" s="12" t="s">
        <v>155</v>
      </c>
      <c r="AL63" s="12" t="s">
        <v>100</v>
      </c>
      <c r="AM63" s="12" t="b">
        <v>0</v>
      </c>
      <c r="AN63" s="12" t="s">
        <v>143</v>
      </c>
      <c r="AO63" s="12" t="b">
        <v>0</v>
      </c>
      <c r="AP63" s="13">
        <v>0</v>
      </c>
      <c r="AQ63" s="14">
        <v>0</v>
      </c>
      <c r="AR63" s="12" t="s">
        <v>100</v>
      </c>
      <c r="AS63" s="12" t="s">
        <v>100</v>
      </c>
      <c r="AT63" s="17">
        <v>44531</v>
      </c>
      <c r="AU63" s="17">
        <v>44166</v>
      </c>
      <c r="AV63" s="12">
        <v>141000</v>
      </c>
      <c r="AW63" s="17">
        <v>44531</v>
      </c>
      <c r="AX63" s="12" t="b">
        <v>0</v>
      </c>
      <c r="AY63" s="12" t="s">
        <v>100</v>
      </c>
      <c r="AZ63" s="12" t="s">
        <v>100</v>
      </c>
      <c r="BA63" s="19" t="s">
        <v>100</v>
      </c>
      <c r="BB63" s="19">
        <v>1867</v>
      </c>
      <c r="BC63" s="12" t="s">
        <v>100</v>
      </c>
      <c r="BD63" s="12" t="b">
        <v>0</v>
      </c>
      <c r="BE63" s="12" t="s">
        <v>100</v>
      </c>
      <c r="BF63" s="12" t="s">
        <v>100</v>
      </c>
      <c r="BG63" s="12">
        <v>830</v>
      </c>
      <c r="BH63" s="12" t="s">
        <v>100</v>
      </c>
      <c r="BI63" s="12" t="s">
        <v>100</v>
      </c>
      <c r="BJ63" s="12" t="b">
        <v>1</v>
      </c>
      <c r="BK63" s="12" t="s">
        <v>100</v>
      </c>
      <c r="BL63" s="12">
        <v>850000</v>
      </c>
      <c r="BM63" s="12" t="s">
        <v>100</v>
      </c>
      <c r="BN63" s="12" t="s">
        <v>100</v>
      </c>
      <c r="BO63" s="12" t="s">
        <v>100</v>
      </c>
      <c r="BP63" s="12" t="s">
        <v>100</v>
      </c>
      <c r="BQ63" s="12" t="s">
        <v>100</v>
      </c>
      <c r="BR63" s="12" t="s">
        <v>325</v>
      </c>
      <c r="BS63" s="12">
        <v>34</v>
      </c>
      <c r="BT63" s="12">
        <v>0</v>
      </c>
      <c r="BU63" s="12" t="s">
        <v>100</v>
      </c>
      <c r="BV63" s="12" t="s">
        <v>387</v>
      </c>
      <c r="BW63" s="12" t="s">
        <v>100</v>
      </c>
      <c r="BX63" s="12" t="s">
        <v>100</v>
      </c>
      <c r="BY63" s="12" t="b">
        <v>1</v>
      </c>
      <c r="BZ63" s="12">
        <v>76840</v>
      </c>
      <c r="CA63" s="12">
        <v>0</v>
      </c>
      <c r="CB63" s="12">
        <v>0</v>
      </c>
      <c r="CC63" s="12" t="s">
        <v>327</v>
      </c>
      <c r="CD63" s="12" t="s">
        <v>100</v>
      </c>
      <c r="CE63" s="12" t="s">
        <v>100</v>
      </c>
      <c r="CF63" s="12" t="s">
        <v>100</v>
      </c>
      <c r="CG63" s="12" t="s">
        <v>100</v>
      </c>
      <c r="CH63" s="12" t="s">
        <v>100</v>
      </c>
      <c r="CI63" s="12" t="s">
        <v>100</v>
      </c>
      <c r="CJ63" s="12">
        <v>1</v>
      </c>
      <c r="CK63" s="20"/>
      <c r="CL63" s="16"/>
      <c r="CM63" s="20"/>
      <c r="CN63" s="20"/>
      <c r="CO63" s="21" t="s">
        <v>388</v>
      </c>
    </row>
    <row r="64" spans="1:93" ht="30" customHeight="1" x14ac:dyDescent="0.25">
      <c r="A64" s="9">
        <v>49</v>
      </c>
      <c r="B64" s="9">
        <v>156</v>
      </c>
      <c r="C64" s="10" t="s">
        <v>389</v>
      </c>
      <c r="D64" s="12" t="s">
        <v>390</v>
      </c>
      <c r="E64" s="11" t="s">
        <v>149</v>
      </c>
      <c r="F64" s="11" t="s">
        <v>288</v>
      </c>
      <c r="G64" s="12" t="s">
        <v>151</v>
      </c>
      <c r="H64" s="12" t="s">
        <v>152</v>
      </c>
      <c r="I64" s="11" t="s">
        <v>140</v>
      </c>
      <c r="J64" s="37">
        <v>685</v>
      </c>
      <c r="K64" s="35">
        <f t="shared" si="0"/>
        <v>1887.5912408759125</v>
      </c>
      <c r="L64" s="14">
        <v>1293000</v>
      </c>
      <c r="M64" s="15">
        <f t="shared" si="1"/>
        <v>1293000</v>
      </c>
      <c r="N64" s="15">
        <v>1027500</v>
      </c>
      <c r="O64" s="15">
        <f t="shared" si="2"/>
        <v>1027500</v>
      </c>
      <c r="P64" s="35">
        <f t="shared" si="3"/>
        <v>1500</v>
      </c>
      <c r="Q64" s="14">
        <f t="shared" si="5"/>
        <v>58917245</v>
      </c>
      <c r="R64" s="16">
        <v>0</v>
      </c>
      <c r="S64" s="15">
        <v>0</v>
      </c>
      <c r="T64" s="14">
        <v>265500</v>
      </c>
      <c r="U64" s="12" t="s">
        <v>323</v>
      </c>
      <c r="V64" s="12"/>
      <c r="W64" s="12" t="s">
        <v>324</v>
      </c>
      <c r="X64" s="12" t="s">
        <v>100</v>
      </c>
      <c r="Y64" s="12" t="s">
        <v>100</v>
      </c>
      <c r="Z64" s="12" t="s">
        <v>100</v>
      </c>
      <c r="AA64" s="12" t="s">
        <v>100</v>
      </c>
      <c r="AB64" s="17">
        <v>44287</v>
      </c>
      <c r="AC64" s="12" t="s">
        <v>100</v>
      </c>
      <c r="AD64" s="12" t="s">
        <v>100</v>
      </c>
      <c r="AE64" s="12" t="s">
        <v>100</v>
      </c>
      <c r="AF64" s="12" t="s">
        <v>100</v>
      </c>
      <c r="AG64" s="12" t="s">
        <v>100</v>
      </c>
      <c r="AH64" s="12" t="s">
        <v>100</v>
      </c>
      <c r="AI64" s="12" t="s">
        <v>100</v>
      </c>
      <c r="AJ64" s="12">
        <v>0</v>
      </c>
      <c r="AK64" s="12" t="s">
        <v>155</v>
      </c>
      <c r="AL64" s="12" t="s">
        <v>100</v>
      </c>
      <c r="AM64" s="12" t="b">
        <v>0</v>
      </c>
      <c r="AN64" s="12" t="s">
        <v>143</v>
      </c>
      <c r="AO64" s="12" t="b">
        <v>0</v>
      </c>
      <c r="AP64" s="13">
        <v>0</v>
      </c>
      <c r="AQ64" s="14">
        <v>0</v>
      </c>
      <c r="AR64" s="12" t="s">
        <v>100</v>
      </c>
      <c r="AS64" s="12" t="s">
        <v>100</v>
      </c>
      <c r="AT64" s="17">
        <v>44531</v>
      </c>
      <c r="AU64" s="17">
        <v>44166</v>
      </c>
      <c r="AV64" s="12">
        <v>118000</v>
      </c>
      <c r="AW64" s="17">
        <v>44531</v>
      </c>
      <c r="AX64" s="12" t="b">
        <v>0</v>
      </c>
      <c r="AY64" s="12" t="s">
        <v>100</v>
      </c>
      <c r="AZ64" s="12" t="s">
        <v>100</v>
      </c>
      <c r="BA64" s="19" t="s">
        <v>100</v>
      </c>
      <c r="BB64" s="19">
        <v>1888</v>
      </c>
      <c r="BC64" s="12" t="s">
        <v>100</v>
      </c>
      <c r="BD64" s="12" t="b">
        <v>0</v>
      </c>
      <c r="BE64" s="12" t="s">
        <v>100</v>
      </c>
      <c r="BF64" s="12" t="s">
        <v>100</v>
      </c>
      <c r="BG64" s="12">
        <v>685</v>
      </c>
      <c r="BH64" s="12" t="s">
        <v>100</v>
      </c>
      <c r="BI64" s="12" t="s">
        <v>100</v>
      </c>
      <c r="BJ64" s="12" t="b">
        <v>1</v>
      </c>
      <c r="BK64" s="12" t="s">
        <v>100</v>
      </c>
      <c r="BL64" s="12">
        <v>87000</v>
      </c>
      <c r="BM64" s="12" t="s">
        <v>100</v>
      </c>
      <c r="BN64" s="12" t="s">
        <v>100</v>
      </c>
      <c r="BO64" s="12" t="s">
        <v>100</v>
      </c>
      <c r="BP64" s="12" t="s">
        <v>100</v>
      </c>
      <c r="BQ64" s="12" t="s">
        <v>100</v>
      </c>
      <c r="BR64" s="12" t="s">
        <v>325</v>
      </c>
      <c r="BS64" s="12">
        <v>29</v>
      </c>
      <c r="BT64" s="12">
        <v>0</v>
      </c>
      <c r="BU64" s="12" t="s">
        <v>100</v>
      </c>
      <c r="BV64" s="12" t="s">
        <v>391</v>
      </c>
      <c r="BW64" s="12" t="s">
        <v>100</v>
      </c>
      <c r="BX64" s="12" t="s">
        <v>100</v>
      </c>
      <c r="BY64" s="12" t="b">
        <v>1</v>
      </c>
      <c r="BZ64" s="12">
        <v>65540</v>
      </c>
      <c r="CA64" s="12">
        <v>0</v>
      </c>
      <c r="CB64" s="12">
        <v>0</v>
      </c>
      <c r="CC64" s="12" t="s">
        <v>327</v>
      </c>
      <c r="CD64" s="12" t="s">
        <v>100</v>
      </c>
      <c r="CE64" s="12" t="s">
        <v>100</v>
      </c>
      <c r="CF64" s="12" t="s">
        <v>100</v>
      </c>
      <c r="CG64" s="12" t="s">
        <v>100</v>
      </c>
      <c r="CH64" s="12" t="s">
        <v>100</v>
      </c>
      <c r="CI64" s="12" t="s">
        <v>100</v>
      </c>
      <c r="CJ64" s="12">
        <v>1</v>
      </c>
      <c r="CK64" s="20"/>
      <c r="CL64" s="16"/>
      <c r="CM64" s="20"/>
      <c r="CN64" s="20"/>
      <c r="CO64" s="21" t="s">
        <v>392</v>
      </c>
    </row>
    <row r="65" spans="1:93" ht="30" customHeight="1" x14ac:dyDescent="0.25">
      <c r="A65" s="9">
        <v>50</v>
      </c>
      <c r="B65" s="9">
        <v>157</v>
      </c>
      <c r="C65" s="10" t="s">
        <v>393</v>
      </c>
      <c r="D65" s="12" t="s">
        <v>394</v>
      </c>
      <c r="E65" s="11" t="s">
        <v>149</v>
      </c>
      <c r="F65" s="11" t="s">
        <v>288</v>
      </c>
      <c r="G65" s="12" t="s">
        <v>151</v>
      </c>
      <c r="H65" s="12" t="s">
        <v>152</v>
      </c>
      <c r="I65" s="11" t="s">
        <v>98</v>
      </c>
      <c r="J65" s="37">
        <v>7308</v>
      </c>
      <c r="K65" s="35">
        <f t="shared" si="0"/>
        <v>1906.4039408866995</v>
      </c>
      <c r="L65" s="14">
        <v>13932000</v>
      </c>
      <c r="M65" s="15">
        <f t="shared" si="1"/>
        <v>13932000</v>
      </c>
      <c r="N65" s="15">
        <v>10962000</v>
      </c>
      <c r="O65" s="15">
        <f t="shared" si="2"/>
        <v>10962000</v>
      </c>
      <c r="P65" s="35">
        <f t="shared" si="3"/>
        <v>1500</v>
      </c>
      <c r="Q65" s="14">
        <f t="shared" si="5"/>
        <v>69879245</v>
      </c>
      <c r="R65" s="16">
        <v>0</v>
      </c>
      <c r="S65" s="15">
        <v>0</v>
      </c>
      <c r="T65" s="14">
        <v>2970000</v>
      </c>
      <c r="U65" s="12" t="s">
        <v>323</v>
      </c>
      <c r="V65" s="12"/>
      <c r="W65" s="12" t="s">
        <v>324</v>
      </c>
      <c r="X65" s="12" t="s">
        <v>100</v>
      </c>
      <c r="Y65" s="12" t="s">
        <v>100</v>
      </c>
      <c r="Z65" s="12" t="s">
        <v>100</v>
      </c>
      <c r="AA65" s="12" t="s">
        <v>100</v>
      </c>
      <c r="AB65" s="17">
        <v>44287</v>
      </c>
      <c r="AC65" s="12" t="s">
        <v>100</v>
      </c>
      <c r="AD65" s="12" t="s">
        <v>100</v>
      </c>
      <c r="AE65" s="12" t="s">
        <v>100</v>
      </c>
      <c r="AF65" s="12" t="s">
        <v>100</v>
      </c>
      <c r="AG65" s="12" t="s">
        <v>100</v>
      </c>
      <c r="AH65" s="12" t="s">
        <v>100</v>
      </c>
      <c r="AI65" s="12" t="s">
        <v>100</v>
      </c>
      <c r="AJ65" s="12">
        <v>0</v>
      </c>
      <c r="AK65" s="12" t="s">
        <v>155</v>
      </c>
      <c r="AL65" s="12" t="s">
        <v>100</v>
      </c>
      <c r="AM65" s="12" t="b">
        <v>0</v>
      </c>
      <c r="AN65" s="12" t="s">
        <v>143</v>
      </c>
      <c r="AO65" s="12" t="b">
        <v>0</v>
      </c>
      <c r="AP65" s="13">
        <v>0</v>
      </c>
      <c r="AQ65" s="14">
        <v>0</v>
      </c>
      <c r="AR65" s="12" t="s">
        <v>100</v>
      </c>
      <c r="AS65" s="12" t="s">
        <v>100</v>
      </c>
      <c r="AT65" s="17">
        <v>44531</v>
      </c>
      <c r="AU65" s="17">
        <v>44166</v>
      </c>
      <c r="AV65" s="12">
        <v>1266000</v>
      </c>
      <c r="AW65" s="17">
        <v>44531</v>
      </c>
      <c r="AX65" s="12" t="b">
        <v>0</v>
      </c>
      <c r="AY65" s="12" t="s">
        <v>100</v>
      </c>
      <c r="AZ65" s="12" t="s">
        <v>100</v>
      </c>
      <c r="BA65" s="19" t="s">
        <v>100</v>
      </c>
      <c r="BB65" s="19">
        <v>1906</v>
      </c>
      <c r="BC65" s="12" t="s">
        <v>100</v>
      </c>
      <c r="BD65" s="12" t="b">
        <v>0</v>
      </c>
      <c r="BE65" s="12" t="s">
        <v>100</v>
      </c>
      <c r="BF65" s="12" t="s">
        <v>100</v>
      </c>
      <c r="BG65" s="12">
        <v>7308</v>
      </c>
      <c r="BH65" s="12" t="s">
        <v>100</v>
      </c>
      <c r="BI65" s="12" t="s">
        <v>100</v>
      </c>
      <c r="BJ65" s="12" t="b">
        <v>1</v>
      </c>
      <c r="BK65" s="12" t="s">
        <v>100</v>
      </c>
      <c r="BL65" s="12">
        <v>840000</v>
      </c>
      <c r="BM65" s="12" t="s">
        <v>100</v>
      </c>
      <c r="BN65" s="12" t="s">
        <v>100</v>
      </c>
      <c r="BO65" s="12" t="s">
        <v>100</v>
      </c>
      <c r="BP65" s="12" t="s">
        <v>100</v>
      </c>
      <c r="BQ65" s="12" t="s">
        <v>100</v>
      </c>
      <c r="BR65" s="12" t="s">
        <v>325</v>
      </c>
      <c r="BS65" s="12">
        <v>280</v>
      </c>
      <c r="BT65" s="12">
        <v>0</v>
      </c>
      <c r="BU65" s="12" t="s">
        <v>100</v>
      </c>
      <c r="BV65" s="12" t="s">
        <v>395</v>
      </c>
      <c r="BW65" s="12" t="s">
        <v>100</v>
      </c>
      <c r="BX65" s="12" t="s">
        <v>100</v>
      </c>
      <c r="BY65" s="12" t="b">
        <v>1</v>
      </c>
      <c r="BZ65" s="12">
        <v>632800</v>
      </c>
      <c r="CA65" s="12">
        <v>0</v>
      </c>
      <c r="CB65" s="12">
        <v>0</v>
      </c>
      <c r="CC65" s="12" t="s">
        <v>327</v>
      </c>
      <c r="CD65" s="12" t="s">
        <v>100</v>
      </c>
      <c r="CE65" s="12" t="s">
        <v>100</v>
      </c>
      <c r="CF65" s="12" t="s">
        <v>100</v>
      </c>
      <c r="CG65" s="12" t="s">
        <v>100</v>
      </c>
      <c r="CH65" s="12" t="s">
        <v>100</v>
      </c>
      <c r="CI65" s="12" t="s">
        <v>100</v>
      </c>
      <c r="CJ65" s="12">
        <v>1</v>
      </c>
      <c r="CK65" s="20" t="s">
        <v>332</v>
      </c>
      <c r="CL65" s="16">
        <v>3370572</v>
      </c>
      <c r="CM65" s="23">
        <f>O65-CL65</f>
        <v>7591428</v>
      </c>
      <c r="CN65" s="20"/>
      <c r="CO65" s="21" t="s">
        <v>396</v>
      </c>
    </row>
    <row r="66" spans="1:93" ht="30" customHeight="1" x14ac:dyDescent="0.25">
      <c r="A66" s="9">
        <v>51</v>
      </c>
      <c r="B66" s="9">
        <v>158</v>
      </c>
      <c r="C66" s="10" t="s">
        <v>397</v>
      </c>
      <c r="D66" s="12" t="s">
        <v>398</v>
      </c>
      <c r="E66" s="11" t="s">
        <v>149</v>
      </c>
      <c r="F66" s="11" t="s">
        <v>288</v>
      </c>
      <c r="G66" s="12" t="s">
        <v>151</v>
      </c>
      <c r="H66" s="12" t="s">
        <v>152</v>
      </c>
      <c r="I66" s="11" t="s">
        <v>98</v>
      </c>
      <c r="J66" s="37">
        <v>644</v>
      </c>
      <c r="K66" s="35">
        <f t="shared" si="0"/>
        <v>1951.8633540372671</v>
      </c>
      <c r="L66" s="14">
        <v>1257000</v>
      </c>
      <c r="M66" s="15">
        <f t="shared" si="1"/>
        <v>1257000</v>
      </c>
      <c r="N66" s="15">
        <v>966000</v>
      </c>
      <c r="O66" s="15">
        <f t="shared" si="2"/>
        <v>966000</v>
      </c>
      <c r="P66" s="35">
        <f t="shared" si="3"/>
        <v>1500</v>
      </c>
      <c r="Q66" s="14">
        <f t="shared" si="5"/>
        <v>70845245</v>
      </c>
      <c r="R66" s="16">
        <v>0</v>
      </c>
      <c r="S66" s="15">
        <v>0</v>
      </c>
      <c r="T66" s="14">
        <v>291000</v>
      </c>
      <c r="U66" s="12" t="s">
        <v>323</v>
      </c>
      <c r="V66" s="12"/>
      <c r="W66" s="12" t="s">
        <v>324</v>
      </c>
      <c r="X66" s="12" t="s">
        <v>100</v>
      </c>
      <c r="Y66" s="12" t="s">
        <v>100</v>
      </c>
      <c r="Z66" s="12" t="s">
        <v>100</v>
      </c>
      <c r="AA66" s="12" t="s">
        <v>100</v>
      </c>
      <c r="AB66" s="17">
        <v>44287</v>
      </c>
      <c r="AC66" s="12" t="s">
        <v>100</v>
      </c>
      <c r="AD66" s="12" t="s">
        <v>100</v>
      </c>
      <c r="AE66" s="12" t="s">
        <v>100</v>
      </c>
      <c r="AF66" s="12" t="s">
        <v>100</v>
      </c>
      <c r="AG66" s="12" t="s">
        <v>100</v>
      </c>
      <c r="AH66" s="12" t="s">
        <v>100</v>
      </c>
      <c r="AI66" s="12" t="s">
        <v>100</v>
      </c>
      <c r="AJ66" s="12">
        <v>0</v>
      </c>
      <c r="AK66" s="12" t="s">
        <v>155</v>
      </c>
      <c r="AL66" s="12" t="s">
        <v>100</v>
      </c>
      <c r="AM66" s="12" t="b">
        <v>0</v>
      </c>
      <c r="AN66" s="12" t="s">
        <v>143</v>
      </c>
      <c r="AO66" s="12" t="b">
        <v>0</v>
      </c>
      <c r="AP66" s="13">
        <v>0</v>
      </c>
      <c r="AQ66" s="14">
        <v>0</v>
      </c>
      <c r="AR66" s="12" t="s">
        <v>100</v>
      </c>
      <c r="AS66" s="12" t="s">
        <v>100</v>
      </c>
      <c r="AT66" s="17">
        <v>44531</v>
      </c>
      <c r="AU66" s="17">
        <v>44166</v>
      </c>
      <c r="AV66" s="12">
        <v>114300</v>
      </c>
      <c r="AW66" s="17">
        <v>44531</v>
      </c>
      <c r="AX66" s="12" t="b">
        <v>0</v>
      </c>
      <c r="AY66" s="12" t="s">
        <v>100</v>
      </c>
      <c r="AZ66" s="12" t="s">
        <v>100</v>
      </c>
      <c r="BA66" s="19" t="s">
        <v>100</v>
      </c>
      <c r="BB66" s="19">
        <v>1952</v>
      </c>
      <c r="BC66" s="12" t="s">
        <v>100</v>
      </c>
      <c r="BD66" s="12" t="b">
        <v>0</v>
      </c>
      <c r="BE66" s="12" t="s">
        <v>100</v>
      </c>
      <c r="BF66" s="12" t="s">
        <v>100</v>
      </c>
      <c r="BG66" s="12">
        <v>644</v>
      </c>
      <c r="BH66" s="12" t="s">
        <v>100</v>
      </c>
      <c r="BI66" s="12" t="s">
        <v>100</v>
      </c>
      <c r="BJ66" s="12" t="b">
        <v>1</v>
      </c>
      <c r="BK66" s="12" t="s">
        <v>100</v>
      </c>
      <c r="BL66" s="12">
        <v>61100</v>
      </c>
      <c r="BM66" s="12" t="s">
        <v>100</v>
      </c>
      <c r="BN66" s="12" t="s">
        <v>100</v>
      </c>
      <c r="BO66" s="12" t="s">
        <v>100</v>
      </c>
      <c r="BP66" s="12" t="s">
        <v>100</v>
      </c>
      <c r="BQ66" s="12" t="s">
        <v>100</v>
      </c>
      <c r="BR66" s="12" t="s">
        <v>325</v>
      </c>
      <c r="BS66" s="12">
        <v>27</v>
      </c>
      <c r="BT66" s="12">
        <v>0</v>
      </c>
      <c r="BU66" s="12" t="s">
        <v>100</v>
      </c>
      <c r="BV66" s="12" t="s">
        <v>399</v>
      </c>
      <c r="BW66" s="12" t="s">
        <v>100</v>
      </c>
      <c r="BX66" s="12" t="s">
        <v>100</v>
      </c>
      <c r="BY66" s="12" t="b">
        <v>1</v>
      </c>
      <c r="BZ66" s="12">
        <v>81000</v>
      </c>
      <c r="CA66" s="12">
        <v>0</v>
      </c>
      <c r="CB66" s="12">
        <v>0</v>
      </c>
      <c r="CC66" s="12" t="s">
        <v>327</v>
      </c>
      <c r="CD66" s="12" t="s">
        <v>100</v>
      </c>
      <c r="CE66" s="12" t="s">
        <v>100</v>
      </c>
      <c r="CF66" s="12" t="s">
        <v>100</v>
      </c>
      <c r="CG66" s="12" t="s">
        <v>100</v>
      </c>
      <c r="CH66" s="12" t="s">
        <v>100</v>
      </c>
      <c r="CI66" s="12" t="s">
        <v>100</v>
      </c>
      <c r="CJ66" s="12">
        <v>1</v>
      </c>
      <c r="CK66" s="20"/>
      <c r="CL66" s="16"/>
      <c r="CM66" s="20"/>
      <c r="CN66" s="20"/>
      <c r="CO66" s="21" t="s">
        <v>400</v>
      </c>
    </row>
    <row r="67" spans="1:93" ht="30" customHeight="1" x14ac:dyDescent="0.25">
      <c r="A67" s="9">
        <v>52</v>
      </c>
      <c r="B67" s="9">
        <v>159</v>
      </c>
      <c r="C67" s="10" t="s">
        <v>401</v>
      </c>
      <c r="D67" s="12" t="s">
        <v>402</v>
      </c>
      <c r="E67" s="11" t="s">
        <v>149</v>
      </c>
      <c r="F67" s="11" t="s">
        <v>288</v>
      </c>
      <c r="G67" s="12" t="s">
        <v>151</v>
      </c>
      <c r="H67" s="12" t="s">
        <v>152</v>
      </c>
      <c r="I67" s="11" t="s">
        <v>98</v>
      </c>
      <c r="J67" s="37">
        <v>582</v>
      </c>
      <c r="K67" s="35">
        <f t="shared" si="0"/>
        <v>2099.6563573883163</v>
      </c>
      <c r="L67" s="14">
        <v>1222000</v>
      </c>
      <c r="M67" s="15">
        <f t="shared" si="1"/>
        <v>1222000</v>
      </c>
      <c r="N67" s="15">
        <v>873000</v>
      </c>
      <c r="O67" s="15">
        <f t="shared" si="2"/>
        <v>873000</v>
      </c>
      <c r="P67" s="35">
        <f t="shared" si="3"/>
        <v>1500</v>
      </c>
      <c r="Q67" s="14">
        <f t="shared" si="5"/>
        <v>71718245</v>
      </c>
      <c r="R67" s="16">
        <v>0</v>
      </c>
      <c r="S67" s="15">
        <v>0</v>
      </c>
      <c r="T67" s="14">
        <v>349000</v>
      </c>
      <c r="U67" s="12" t="s">
        <v>323</v>
      </c>
      <c r="V67" s="12"/>
      <c r="W67" s="12" t="s">
        <v>324</v>
      </c>
      <c r="X67" s="12" t="s">
        <v>100</v>
      </c>
      <c r="Y67" s="12" t="s">
        <v>100</v>
      </c>
      <c r="Z67" s="12" t="s">
        <v>100</v>
      </c>
      <c r="AA67" s="12" t="s">
        <v>100</v>
      </c>
      <c r="AB67" s="17">
        <v>44287</v>
      </c>
      <c r="AC67" s="12" t="s">
        <v>100</v>
      </c>
      <c r="AD67" s="12" t="s">
        <v>100</v>
      </c>
      <c r="AE67" s="12" t="s">
        <v>100</v>
      </c>
      <c r="AF67" s="12" t="s">
        <v>100</v>
      </c>
      <c r="AG67" s="12" t="s">
        <v>100</v>
      </c>
      <c r="AH67" s="12" t="s">
        <v>100</v>
      </c>
      <c r="AI67" s="12" t="s">
        <v>100</v>
      </c>
      <c r="AJ67" s="12">
        <v>0</v>
      </c>
      <c r="AK67" s="12" t="s">
        <v>155</v>
      </c>
      <c r="AL67" s="12" t="s">
        <v>100</v>
      </c>
      <c r="AM67" s="12" t="b">
        <v>0</v>
      </c>
      <c r="AN67" s="12" t="s">
        <v>143</v>
      </c>
      <c r="AO67" s="12" t="b">
        <v>0</v>
      </c>
      <c r="AP67" s="13">
        <v>0</v>
      </c>
      <c r="AQ67" s="14">
        <v>0</v>
      </c>
      <c r="AR67" s="12" t="s">
        <v>100</v>
      </c>
      <c r="AS67" s="12" t="s">
        <v>100</v>
      </c>
      <c r="AT67" s="17">
        <v>44531</v>
      </c>
      <c r="AU67" s="17">
        <v>44166</v>
      </c>
      <c r="AV67" s="12">
        <v>112000</v>
      </c>
      <c r="AW67" s="17">
        <v>44531</v>
      </c>
      <c r="AX67" s="12" t="b">
        <v>0</v>
      </c>
      <c r="AY67" s="12" t="s">
        <v>100</v>
      </c>
      <c r="AZ67" s="12" t="s">
        <v>100</v>
      </c>
      <c r="BA67" s="19" t="s">
        <v>100</v>
      </c>
      <c r="BB67" s="19">
        <v>2100</v>
      </c>
      <c r="BC67" s="12" t="s">
        <v>100</v>
      </c>
      <c r="BD67" s="12" t="b">
        <v>0</v>
      </c>
      <c r="BE67" s="12" t="s">
        <v>100</v>
      </c>
      <c r="BF67" s="12" t="s">
        <v>100</v>
      </c>
      <c r="BG67" s="12">
        <v>582</v>
      </c>
      <c r="BH67" s="12" t="s">
        <v>100</v>
      </c>
      <c r="BI67" s="12" t="s">
        <v>100</v>
      </c>
      <c r="BJ67" s="12" t="b">
        <v>1</v>
      </c>
      <c r="BK67" s="12" t="s">
        <v>100</v>
      </c>
      <c r="BL67" s="12">
        <v>39000</v>
      </c>
      <c r="BM67" s="12" t="s">
        <v>100</v>
      </c>
      <c r="BN67" s="12" t="s">
        <v>100</v>
      </c>
      <c r="BO67" s="12" t="s">
        <v>100</v>
      </c>
      <c r="BP67" s="12" t="s">
        <v>100</v>
      </c>
      <c r="BQ67" s="12" t="s">
        <v>100</v>
      </c>
      <c r="BR67" s="12" t="s">
        <v>325</v>
      </c>
      <c r="BS67" s="12">
        <v>13</v>
      </c>
      <c r="BT67" s="12">
        <v>0</v>
      </c>
      <c r="BU67" s="12" t="s">
        <v>100</v>
      </c>
      <c r="BV67" s="12" t="s">
        <v>403</v>
      </c>
      <c r="BW67" s="12" t="s">
        <v>100</v>
      </c>
      <c r="BX67" s="12" t="s">
        <v>100</v>
      </c>
      <c r="BY67" s="12" t="b">
        <v>1</v>
      </c>
      <c r="BZ67" s="12">
        <v>29400</v>
      </c>
      <c r="CA67" s="12">
        <v>0</v>
      </c>
      <c r="CB67" s="12">
        <v>0</v>
      </c>
      <c r="CC67" s="12" t="s">
        <v>327</v>
      </c>
      <c r="CD67" s="12" t="s">
        <v>100</v>
      </c>
      <c r="CE67" s="12" t="s">
        <v>100</v>
      </c>
      <c r="CF67" s="12" t="s">
        <v>100</v>
      </c>
      <c r="CG67" s="12" t="s">
        <v>100</v>
      </c>
      <c r="CH67" s="12" t="s">
        <v>100</v>
      </c>
      <c r="CI67" s="12" t="s">
        <v>100</v>
      </c>
      <c r="CJ67" s="12">
        <v>1</v>
      </c>
      <c r="CK67" s="20"/>
      <c r="CL67" s="16"/>
      <c r="CM67" s="20"/>
      <c r="CN67" s="20"/>
      <c r="CO67" s="21" t="s">
        <v>404</v>
      </c>
    </row>
    <row r="68" spans="1:93" ht="30" customHeight="1" x14ac:dyDescent="0.25">
      <c r="A68" s="9">
        <v>53</v>
      </c>
      <c r="B68" s="9">
        <v>160</v>
      </c>
      <c r="C68" s="10" t="s">
        <v>405</v>
      </c>
      <c r="D68" s="12" t="s">
        <v>406</v>
      </c>
      <c r="E68" s="11" t="s">
        <v>149</v>
      </c>
      <c r="F68" s="11" t="s">
        <v>288</v>
      </c>
      <c r="G68" s="12" t="s">
        <v>151</v>
      </c>
      <c r="H68" s="12" t="s">
        <v>152</v>
      </c>
      <c r="I68" s="11" t="s">
        <v>140</v>
      </c>
      <c r="J68" s="37">
        <v>1418</v>
      </c>
      <c r="K68" s="35">
        <f t="shared" si="0"/>
        <v>2133.286318758815</v>
      </c>
      <c r="L68" s="14">
        <v>3025000</v>
      </c>
      <c r="M68" s="15">
        <f t="shared" si="1"/>
        <v>3025000</v>
      </c>
      <c r="N68" s="15">
        <v>2127000</v>
      </c>
      <c r="O68" s="15">
        <f t="shared" si="2"/>
        <v>2127000</v>
      </c>
      <c r="P68" s="35">
        <f t="shared" si="3"/>
        <v>1500</v>
      </c>
      <c r="Q68" s="14">
        <f t="shared" si="5"/>
        <v>73845245</v>
      </c>
      <c r="R68" s="16">
        <v>0</v>
      </c>
      <c r="S68" s="15">
        <v>0</v>
      </c>
      <c r="T68" s="14">
        <v>898000</v>
      </c>
      <c r="U68" s="12" t="s">
        <v>323</v>
      </c>
      <c r="V68" s="12"/>
      <c r="W68" s="12" t="s">
        <v>324</v>
      </c>
      <c r="X68" s="12" t="s">
        <v>100</v>
      </c>
      <c r="Y68" s="12" t="s">
        <v>100</v>
      </c>
      <c r="Z68" s="12" t="s">
        <v>100</v>
      </c>
      <c r="AA68" s="12" t="s">
        <v>100</v>
      </c>
      <c r="AB68" s="17">
        <v>44287</v>
      </c>
      <c r="AC68" s="12" t="s">
        <v>100</v>
      </c>
      <c r="AD68" s="12" t="s">
        <v>100</v>
      </c>
      <c r="AE68" s="12" t="s">
        <v>100</v>
      </c>
      <c r="AF68" s="12" t="s">
        <v>100</v>
      </c>
      <c r="AG68" s="12" t="s">
        <v>100</v>
      </c>
      <c r="AH68" s="12" t="s">
        <v>100</v>
      </c>
      <c r="AI68" s="12" t="s">
        <v>100</v>
      </c>
      <c r="AJ68" s="12">
        <v>0</v>
      </c>
      <c r="AK68" s="12" t="s">
        <v>155</v>
      </c>
      <c r="AL68" s="12" t="s">
        <v>100</v>
      </c>
      <c r="AM68" s="12" t="b">
        <v>0</v>
      </c>
      <c r="AN68" s="12" t="s">
        <v>143</v>
      </c>
      <c r="AO68" s="12" t="b">
        <v>0</v>
      </c>
      <c r="AP68" s="13">
        <v>0</v>
      </c>
      <c r="AQ68" s="14">
        <v>0</v>
      </c>
      <c r="AR68" s="12" t="s">
        <v>100</v>
      </c>
      <c r="AS68" s="12" t="s">
        <v>100</v>
      </c>
      <c r="AT68" s="17">
        <v>44896</v>
      </c>
      <c r="AU68" s="17">
        <v>44166</v>
      </c>
      <c r="AV68" s="12">
        <v>275000</v>
      </c>
      <c r="AW68" s="17">
        <v>44531</v>
      </c>
      <c r="AX68" s="12" t="b">
        <v>0</v>
      </c>
      <c r="AY68" s="12" t="s">
        <v>100</v>
      </c>
      <c r="AZ68" s="12" t="s">
        <v>100</v>
      </c>
      <c r="BA68" s="19" t="s">
        <v>100</v>
      </c>
      <c r="BB68" s="19">
        <v>2133</v>
      </c>
      <c r="BC68" s="12" t="s">
        <v>100</v>
      </c>
      <c r="BD68" s="12" t="b">
        <v>0</v>
      </c>
      <c r="BE68" s="12" t="s">
        <v>100</v>
      </c>
      <c r="BF68" s="12" t="s">
        <v>100</v>
      </c>
      <c r="BG68" s="12">
        <v>1418</v>
      </c>
      <c r="BH68" s="12" t="s">
        <v>100</v>
      </c>
      <c r="BI68" s="12" t="s">
        <v>100</v>
      </c>
      <c r="BJ68" s="12" t="b">
        <v>1</v>
      </c>
      <c r="BK68" s="12" t="s">
        <v>100</v>
      </c>
      <c r="BL68" s="12">
        <v>264000</v>
      </c>
      <c r="BM68" s="12" t="s">
        <v>100</v>
      </c>
      <c r="BN68" s="12" t="s">
        <v>100</v>
      </c>
      <c r="BO68" s="12" t="s">
        <v>100</v>
      </c>
      <c r="BP68" s="12" t="s">
        <v>100</v>
      </c>
      <c r="BQ68" s="12" t="s">
        <v>100</v>
      </c>
      <c r="BR68" s="12" t="s">
        <v>325</v>
      </c>
      <c r="BS68" s="12">
        <v>88</v>
      </c>
      <c r="BT68" s="12">
        <v>0</v>
      </c>
      <c r="BU68" s="12" t="s">
        <v>100</v>
      </c>
      <c r="BV68" s="12" t="s">
        <v>407</v>
      </c>
      <c r="BW68" s="12" t="s">
        <v>100</v>
      </c>
      <c r="BX68" s="12" t="s">
        <v>100</v>
      </c>
      <c r="BY68" s="12" t="b">
        <v>1</v>
      </c>
      <c r="BZ68" s="12">
        <v>199000</v>
      </c>
      <c r="CA68" s="12">
        <v>0</v>
      </c>
      <c r="CB68" s="12">
        <v>0</v>
      </c>
      <c r="CC68" s="12" t="s">
        <v>327</v>
      </c>
      <c r="CD68" s="12" t="s">
        <v>100</v>
      </c>
      <c r="CE68" s="12" t="s">
        <v>100</v>
      </c>
      <c r="CF68" s="12" t="s">
        <v>100</v>
      </c>
      <c r="CG68" s="12" t="s">
        <v>100</v>
      </c>
      <c r="CH68" s="12" t="s">
        <v>100</v>
      </c>
      <c r="CI68" s="12" t="s">
        <v>100</v>
      </c>
      <c r="CJ68" s="12">
        <v>1</v>
      </c>
      <c r="CK68" s="20"/>
      <c r="CL68" s="16"/>
      <c r="CM68" s="20"/>
      <c r="CN68" s="20"/>
      <c r="CO68" s="21" t="s">
        <v>408</v>
      </c>
    </row>
    <row r="69" spans="1:93" ht="30" customHeight="1" x14ac:dyDescent="0.25">
      <c r="A69" s="9">
        <v>54</v>
      </c>
      <c r="B69" s="9">
        <v>161</v>
      </c>
      <c r="C69" s="10" t="s">
        <v>409</v>
      </c>
      <c r="D69" s="12" t="s">
        <v>410</v>
      </c>
      <c r="E69" s="11" t="s">
        <v>149</v>
      </c>
      <c r="F69" s="11" t="s">
        <v>288</v>
      </c>
      <c r="G69" s="12" t="s">
        <v>151</v>
      </c>
      <c r="H69" s="12" t="s">
        <v>152</v>
      </c>
      <c r="I69" s="11" t="s">
        <v>140</v>
      </c>
      <c r="J69" s="37">
        <v>1821</v>
      </c>
      <c r="K69" s="35">
        <f t="shared" si="0"/>
        <v>2331.1367380560132</v>
      </c>
      <c r="L69" s="14">
        <v>4245000</v>
      </c>
      <c r="M69" s="15">
        <f t="shared" si="1"/>
        <v>4245000</v>
      </c>
      <c r="N69" s="15">
        <v>2731500</v>
      </c>
      <c r="O69" s="15">
        <f t="shared" si="2"/>
        <v>2731500</v>
      </c>
      <c r="P69" s="35">
        <f t="shared" si="3"/>
        <v>1500</v>
      </c>
      <c r="Q69" s="14">
        <f t="shared" si="5"/>
        <v>76576745</v>
      </c>
      <c r="R69" s="16">
        <v>0</v>
      </c>
      <c r="S69" s="15">
        <v>0</v>
      </c>
      <c r="T69" s="14">
        <v>1513500</v>
      </c>
      <c r="U69" s="12" t="s">
        <v>323</v>
      </c>
      <c r="V69" s="12"/>
      <c r="W69" s="12" t="s">
        <v>324</v>
      </c>
      <c r="X69" s="12" t="s">
        <v>100</v>
      </c>
      <c r="Y69" s="12" t="s">
        <v>100</v>
      </c>
      <c r="Z69" s="12" t="s">
        <v>100</v>
      </c>
      <c r="AA69" s="12" t="s">
        <v>100</v>
      </c>
      <c r="AB69" s="17">
        <v>44287</v>
      </c>
      <c r="AC69" s="12" t="s">
        <v>100</v>
      </c>
      <c r="AD69" s="12" t="s">
        <v>100</v>
      </c>
      <c r="AE69" s="12" t="s">
        <v>100</v>
      </c>
      <c r="AF69" s="12" t="s">
        <v>100</v>
      </c>
      <c r="AG69" s="12" t="s">
        <v>100</v>
      </c>
      <c r="AH69" s="12" t="s">
        <v>100</v>
      </c>
      <c r="AI69" s="12" t="s">
        <v>100</v>
      </c>
      <c r="AJ69" s="12">
        <v>0</v>
      </c>
      <c r="AK69" s="12" t="s">
        <v>155</v>
      </c>
      <c r="AL69" s="12" t="s">
        <v>100</v>
      </c>
      <c r="AM69" s="12" t="b">
        <v>0</v>
      </c>
      <c r="AN69" s="12" t="s">
        <v>143</v>
      </c>
      <c r="AO69" s="12" t="b">
        <v>0</v>
      </c>
      <c r="AP69" s="13">
        <v>0</v>
      </c>
      <c r="AQ69" s="14">
        <v>0</v>
      </c>
      <c r="AR69" s="12" t="s">
        <v>100</v>
      </c>
      <c r="AS69" s="12" t="s">
        <v>100</v>
      </c>
      <c r="AT69" s="17">
        <v>44531</v>
      </c>
      <c r="AU69" s="17">
        <v>44166</v>
      </c>
      <c r="AV69" s="12">
        <v>386000</v>
      </c>
      <c r="AW69" s="17">
        <v>44531</v>
      </c>
      <c r="AX69" s="12" t="b">
        <v>0</v>
      </c>
      <c r="AY69" s="12" t="s">
        <v>100</v>
      </c>
      <c r="AZ69" s="12" t="s">
        <v>100</v>
      </c>
      <c r="BA69" s="19" t="s">
        <v>100</v>
      </c>
      <c r="BB69" s="19">
        <v>2331</v>
      </c>
      <c r="BC69" s="12" t="s">
        <v>100</v>
      </c>
      <c r="BD69" s="12" t="b">
        <v>0</v>
      </c>
      <c r="BE69" s="12" t="s">
        <v>100</v>
      </c>
      <c r="BF69" s="12" t="s">
        <v>100</v>
      </c>
      <c r="BG69" s="12">
        <v>1821</v>
      </c>
      <c r="BH69" s="12" t="s">
        <v>100</v>
      </c>
      <c r="BI69" s="12" t="s">
        <v>100</v>
      </c>
      <c r="BJ69" s="12" t="b">
        <v>1</v>
      </c>
      <c r="BK69" s="12" t="s">
        <v>100</v>
      </c>
      <c r="BL69" s="12">
        <v>321000</v>
      </c>
      <c r="BM69" s="12" t="s">
        <v>100</v>
      </c>
      <c r="BN69" s="12" t="s">
        <v>100</v>
      </c>
      <c r="BO69" s="12" t="s">
        <v>100</v>
      </c>
      <c r="BP69" s="12" t="s">
        <v>100</v>
      </c>
      <c r="BQ69" s="12" t="s">
        <v>100</v>
      </c>
      <c r="BR69" s="12" t="s">
        <v>325</v>
      </c>
      <c r="BS69" s="12">
        <v>94</v>
      </c>
      <c r="BT69" s="12">
        <v>0</v>
      </c>
      <c r="BU69" s="12" t="s">
        <v>100</v>
      </c>
      <c r="BV69" s="12" t="s">
        <v>411</v>
      </c>
      <c r="BW69" s="12" t="s">
        <v>100</v>
      </c>
      <c r="BX69" s="12" t="s">
        <v>100</v>
      </c>
      <c r="BY69" s="12" t="b">
        <v>1</v>
      </c>
      <c r="BZ69" s="12">
        <v>242000</v>
      </c>
      <c r="CA69" s="12">
        <v>0</v>
      </c>
      <c r="CB69" s="12">
        <v>0</v>
      </c>
      <c r="CC69" s="12" t="s">
        <v>327</v>
      </c>
      <c r="CD69" s="12" t="s">
        <v>100</v>
      </c>
      <c r="CE69" s="12" t="s">
        <v>100</v>
      </c>
      <c r="CF69" s="12" t="s">
        <v>100</v>
      </c>
      <c r="CG69" s="12" t="s">
        <v>100</v>
      </c>
      <c r="CH69" s="12" t="s">
        <v>100</v>
      </c>
      <c r="CI69" s="12" t="s">
        <v>100</v>
      </c>
      <c r="CJ69" s="12">
        <v>1</v>
      </c>
      <c r="CK69" s="20"/>
      <c r="CL69" s="16"/>
      <c r="CM69" s="20"/>
      <c r="CN69" s="20"/>
      <c r="CO69" s="21" t="s">
        <v>412</v>
      </c>
    </row>
    <row r="70" spans="1:93" ht="30" customHeight="1" x14ac:dyDescent="0.25">
      <c r="A70" s="9">
        <v>55</v>
      </c>
      <c r="B70" s="9">
        <v>162</v>
      </c>
      <c r="C70" s="10" t="s">
        <v>413</v>
      </c>
      <c r="D70" s="12" t="s">
        <v>414</v>
      </c>
      <c r="E70" s="11" t="s">
        <v>149</v>
      </c>
      <c r="F70" s="11" t="s">
        <v>288</v>
      </c>
      <c r="G70" s="12" t="s">
        <v>151</v>
      </c>
      <c r="H70" s="12" t="s">
        <v>152</v>
      </c>
      <c r="I70" s="11" t="s">
        <v>98</v>
      </c>
      <c r="J70" s="37">
        <v>772</v>
      </c>
      <c r="K70" s="35">
        <f t="shared" si="0"/>
        <v>2810.8808290155439</v>
      </c>
      <c r="L70" s="14">
        <v>2170000</v>
      </c>
      <c r="M70" s="15">
        <f t="shared" si="1"/>
        <v>2170000</v>
      </c>
      <c r="N70" s="15">
        <v>1158000</v>
      </c>
      <c r="O70" s="15">
        <f t="shared" si="2"/>
        <v>1158000</v>
      </c>
      <c r="P70" s="35">
        <f t="shared" si="3"/>
        <v>1500</v>
      </c>
      <c r="Q70" s="14">
        <f t="shared" si="5"/>
        <v>77734745</v>
      </c>
      <c r="R70" s="16">
        <v>0</v>
      </c>
      <c r="S70" s="15">
        <v>0</v>
      </c>
      <c r="T70" s="14">
        <v>1012000</v>
      </c>
      <c r="U70" s="12" t="s">
        <v>323</v>
      </c>
      <c r="V70" s="12"/>
      <c r="W70" s="12" t="s">
        <v>324</v>
      </c>
      <c r="X70" s="12" t="s">
        <v>100</v>
      </c>
      <c r="Y70" s="12" t="s">
        <v>100</v>
      </c>
      <c r="Z70" s="12" t="s">
        <v>100</v>
      </c>
      <c r="AA70" s="12" t="s">
        <v>100</v>
      </c>
      <c r="AB70" s="17">
        <v>44287</v>
      </c>
      <c r="AC70" s="12" t="s">
        <v>100</v>
      </c>
      <c r="AD70" s="12" t="s">
        <v>100</v>
      </c>
      <c r="AE70" s="12" t="s">
        <v>100</v>
      </c>
      <c r="AF70" s="12" t="s">
        <v>100</v>
      </c>
      <c r="AG70" s="12" t="s">
        <v>100</v>
      </c>
      <c r="AH70" s="12" t="s">
        <v>100</v>
      </c>
      <c r="AI70" s="12" t="s">
        <v>100</v>
      </c>
      <c r="AJ70" s="12">
        <v>0</v>
      </c>
      <c r="AK70" s="12" t="s">
        <v>155</v>
      </c>
      <c r="AL70" s="12" t="s">
        <v>100</v>
      </c>
      <c r="AM70" s="12" t="b">
        <v>0</v>
      </c>
      <c r="AN70" s="12" t="s">
        <v>143</v>
      </c>
      <c r="AO70" s="12" t="b">
        <v>0</v>
      </c>
      <c r="AP70" s="13">
        <v>0</v>
      </c>
      <c r="AQ70" s="14">
        <v>0</v>
      </c>
      <c r="AR70" s="12" t="s">
        <v>100</v>
      </c>
      <c r="AS70" s="12" t="s">
        <v>100</v>
      </c>
      <c r="AT70" s="17">
        <v>44531</v>
      </c>
      <c r="AU70" s="17">
        <v>44166</v>
      </c>
      <c r="AV70" s="12">
        <v>198000</v>
      </c>
      <c r="AW70" s="17">
        <v>44531</v>
      </c>
      <c r="AX70" s="12" t="b">
        <v>0</v>
      </c>
      <c r="AY70" s="12" t="s">
        <v>100</v>
      </c>
      <c r="AZ70" s="12" t="s">
        <v>100</v>
      </c>
      <c r="BA70" s="19" t="s">
        <v>100</v>
      </c>
      <c r="BB70" s="19">
        <v>2811</v>
      </c>
      <c r="BC70" s="12" t="s">
        <v>100</v>
      </c>
      <c r="BD70" s="12" t="b">
        <v>0</v>
      </c>
      <c r="BE70" s="12" t="s">
        <v>100</v>
      </c>
      <c r="BF70" s="12" t="s">
        <v>100</v>
      </c>
      <c r="BG70" s="12">
        <v>772</v>
      </c>
      <c r="BH70" s="12" t="s">
        <v>100</v>
      </c>
      <c r="BI70" s="12" t="s">
        <v>100</v>
      </c>
      <c r="BJ70" s="12" t="b">
        <v>1</v>
      </c>
      <c r="BK70" s="12" t="s">
        <v>100</v>
      </c>
      <c r="BL70" s="12">
        <v>216000</v>
      </c>
      <c r="BM70" s="12" t="s">
        <v>100</v>
      </c>
      <c r="BN70" s="12" t="s">
        <v>100</v>
      </c>
      <c r="BO70" s="12" t="s">
        <v>100</v>
      </c>
      <c r="BP70" s="12" t="s">
        <v>100</v>
      </c>
      <c r="BQ70" s="12" t="s">
        <v>100</v>
      </c>
      <c r="BR70" s="12" t="s">
        <v>325</v>
      </c>
      <c r="BS70" s="12">
        <v>72</v>
      </c>
      <c r="BT70" s="12">
        <v>0</v>
      </c>
      <c r="BU70" s="12" t="s">
        <v>100</v>
      </c>
      <c r="BV70" s="12" t="s">
        <v>415</v>
      </c>
      <c r="BW70" s="12" t="s">
        <v>100</v>
      </c>
      <c r="BX70" s="12" t="s">
        <v>100</v>
      </c>
      <c r="BY70" s="12" t="b">
        <v>1</v>
      </c>
      <c r="BZ70" s="12">
        <v>162720</v>
      </c>
      <c r="CA70" s="12">
        <v>0</v>
      </c>
      <c r="CB70" s="12">
        <v>0</v>
      </c>
      <c r="CC70" s="12" t="s">
        <v>327</v>
      </c>
      <c r="CD70" s="12" t="s">
        <v>100</v>
      </c>
      <c r="CE70" s="12" t="s">
        <v>100</v>
      </c>
      <c r="CF70" s="12" t="s">
        <v>100</v>
      </c>
      <c r="CG70" s="12" t="s">
        <v>100</v>
      </c>
      <c r="CH70" s="12" t="s">
        <v>100</v>
      </c>
      <c r="CI70" s="12" t="s">
        <v>100</v>
      </c>
      <c r="CJ70" s="12">
        <v>1</v>
      </c>
      <c r="CK70" s="20"/>
      <c r="CL70" s="16"/>
      <c r="CM70" s="20"/>
      <c r="CN70" s="20"/>
      <c r="CO70" s="21" t="s">
        <v>416</v>
      </c>
    </row>
    <row r="71" spans="1:93" ht="30" customHeight="1" x14ac:dyDescent="0.25">
      <c r="A71" s="9">
        <v>56</v>
      </c>
      <c r="B71" s="9">
        <v>163</v>
      </c>
      <c r="C71" s="10" t="s">
        <v>417</v>
      </c>
      <c r="D71" s="12" t="s">
        <v>418</v>
      </c>
      <c r="E71" s="11" t="s">
        <v>149</v>
      </c>
      <c r="F71" s="11" t="s">
        <v>288</v>
      </c>
      <c r="G71" s="12" t="s">
        <v>151</v>
      </c>
      <c r="H71" s="12" t="s">
        <v>152</v>
      </c>
      <c r="I71" s="11" t="s">
        <v>98</v>
      </c>
      <c r="J71" s="37">
        <v>5248</v>
      </c>
      <c r="K71" s="35">
        <f t="shared" si="0"/>
        <v>2839.1768292682927</v>
      </c>
      <c r="L71" s="14">
        <v>14900000</v>
      </c>
      <c r="M71" s="15">
        <f t="shared" si="1"/>
        <v>14900000</v>
      </c>
      <c r="N71" s="15">
        <v>7872000</v>
      </c>
      <c r="O71" s="15">
        <f t="shared" si="2"/>
        <v>7872000</v>
      </c>
      <c r="P71" s="35">
        <f t="shared" si="3"/>
        <v>1500</v>
      </c>
      <c r="Q71" s="14">
        <f t="shared" si="5"/>
        <v>85606745</v>
      </c>
      <c r="R71" s="16">
        <v>0</v>
      </c>
      <c r="S71" s="15">
        <v>0</v>
      </c>
      <c r="T71" s="14">
        <v>7100000</v>
      </c>
      <c r="U71" s="12" t="s">
        <v>374</v>
      </c>
      <c r="V71" s="12"/>
      <c r="W71" s="12" t="s">
        <v>359</v>
      </c>
      <c r="X71" s="12" t="s">
        <v>100</v>
      </c>
      <c r="Y71" s="12" t="s">
        <v>100</v>
      </c>
      <c r="Z71" s="12" t="s">
        <v>100</v>
      </c>
      <c r="AA71" s="12" t="s">
        <v>100</v>
      </c>
      <c r="AB71" s="17">
        <v>45293</v>
      </c>
      <c r="AC71" s="12" t="s">
        <v>100</v>
      </c>
      <c r="AD71" s="12" t="s">
        <v>100</v>
      </c>
      <c r="AE71" s="12" t="s">
        <v>100</v>
      </c>
      <c r="AF71" s="12" t="s">
        <v>100</v>
      </c>
      <c r="AG71" s="12" t="s">
        <v>100</v>
      </c>
      <c r="AH71" s="12" t="s">
        <v>100</v>
      </c>
      <c r="AI71" s="12" t="s">
        <v>100</v>
      </c>
      <c r="AJ71" s="12">
        <v>0</v>
      </c>
      <c r="AK71" s="12" t="s">
        <v>155</v>
      </c>
      <c r="AL71" s="12" t="s">
        <v>100</v>
      </c>
      <c r="AM71" s="12" t="b">
        <v>0</v>
      </c>
      <c r="AN71" s="12" t="s">
        <v>143</v>
      </c>
      <c r="AO71" s="12" t="b">
        <v>0</v>
      </c>
      <c r="AP71" s="13">
        <v>0</v>
      </c>
      <c r="AQ71" s="14">
        <v>0</v>
      </c>
      <c r="AR71" s="12" t="s">
        <v>100</v>
      </c>
      <c r="AS71" s="12" t="s">
        <v>100</v>
      </c>
      <c r="AT71" s="17">
        <v>45659</v>
      </c>
      <c r="AU71" s="17">
        <v>44835</v>
      </c>
      <c r="AV71" s="12">
        <v>1300000</v>
      </c>
      <c r="AW71" s="17">
        <v>45231</v>
      </c>
      <c r="AX71" s="12" t="b">
        <v>0</v>
      </c>
      <c r="AY71" s="12" t="s">
        <v>100</v>
      </c>
      <c r="AZ71" s="12" t="s">
        <v>100</v>
      </c>
      <c r="BA71" s="19" t="s">
        <v>100</v>
      </c>
      <c r="BB71" s="19">
        <v>2839</v>
      </c>
      <c r="BC71" s="12" t="s">
        <v>100</v>
      </c>
      <c r="BD71" s="12" t="b">
        <v>0</v>
      </c>
      <c r="BE71" s="12" t="s">
        <v>100</v>
      </c>
      <c r="BF71" s="12" t="s">
        <v>100</v>
      </c>
      <c r="BG71" s="12">
        <v>5248</v>
      </c>
      <c r="BH71" s="12" t="s">
        <v>100</v>
      </c>
      <c r="BI71" s="12" t="s">
        <v>100</v>
      </c>
      <c r="BJ71" s="12" t="b">
        <v>1</v>
      </c>
      <c r="BK71" s="12" t="s">
        <v>100</v>
      </c>
      <c r="BL71" s="12">
        <v>180000</v>
      </c>
      <c r="BM71" s="12" t="s">
        <v>100</v>
      </c>
      <c r="BN71" s="12" t="s">
        <v>100</v>
      </c>
      <c r="BO71" s="12" t="s">
        <v>100</v>
      </c>
      <c r="BP71" s="12" t="s">
        <v>100</v>
      </c>
      <c r="BQ71" s="12" t="s">
        <v>100</v>
      </c>
      <c r="BR71" s="12" t="s">
        <v>375</v>
      </c>
      <c r="BS71" s="12">
        <v>186</v>
      </c>
      <c r="BT71" s="12" t="s">
        <v>100</v>
      </c>
      <c r="BU71" s="12" t="s">
        <v>100</v>
      </c>
      <c r="BV71" s="12" t="s">
        <v>376</v>
      </c>
      <c r="BW71" s="12" t="s">
        <v>100</v>
      </c>
      <c r="BX71" s="12" t="s">
        <v>100</v>
      </c>
      <c r="BY71" s="12" t="b">
        <v>1</v>
      </c>
      <c r="BZ71" s="12">
        <v>425000</v>
      </c>
      <c r="CA71" s="12">
        <v>0</v>
      </c>
      <c r="CB71" s="12">
        <v>0</v>
      </c>
      <c r="CC71" s="12" t="s">
        <v>362</v>
      </c>
      <c r="CD71" s="12" t="s">
        <v>100</v>
      </c>
      <c r="CE71" s="12" t="s">
        <v>100</v>
      </c>
      <c r="CF71" s="12" t="s">
        <v>100</v>
      </c>
      <c r="CG71" s="12" t="s">
        <v>100</v>
      </c>
      <c r="CH71" s="12" t="s">
        <v>100</v>
      </c>
      <c r="CI71" s="12" t="s">
        <v>100</v>
      </c>
      <c r="CJ71" s="12">
        <v>1</v>
      </c>
      <c r="CK71" s="20" t="s">
        <v>332</v>
      </c>
      <c r="CL71" s="16">
        <v>6207192</v>
      </c>
      <c r="CM71" s="23">
        <f>O71-CL71</f>
        <v>1664808</v>
      </c>
      <c r="CN71" s="20"/>
      <c r="CO71" s="21" t="s">
        <v>419</v>
      </c>
    </row>
    <row r="72" spans="1:93" ht="30" customHeight="1" x14ac:dyDescent="0.25">
      <c r="A72" s="9">
        <v>57</v>
      </c>
      <c r="B72" s="9">
        <v>164</v>
      </c>
      <c r="C72" s="10" t="s">
        <v>420</v>
      </c>
      <c r="D72" s="12" t="s">
        <v>421</v>
      </c>
      <c r="E72" s="11" t="s">
        <v>149</v>
      </c>
      <c r="F72" s="11" t="s">
        <v>288</v>
      </c>
      <c r="G72" s="12" t="s">
        <v>151</v>
      </c>
      <c r="H72" s="12" t="s">
        <v>152</v>
      </c>
      <c r="I72" s="11" t="s">
        <v>140</v>
      </c>
      <c r="J72" s="37">
        <v>5464</v>
      </c>
      <c r="K72" s="35">
        <f t="shared" si="0"/>
        <v>4117.8623718887266</v>
      </c>
      <c r="L72" s="14">
        <v>22500000</v>
      </c>
      <c r="M72" s="15">
        <f t="shared" si="1"/>
        <v>22500000</v>
      </c>
      <c r="N72" s="15">
        <v>8196000</v>
      </c>
      <c r="O72" s="15">
        <f t="shared" si="2"/>
        <v>8196000</v>
      </c>
      <c r="P72" s="35">
        <f t="shared" si="3"/>
        <v>1500</v>
      </c>
      <c r="Q72" s="14">
        <f t="shared" si="5"/>
        <v>93802745</v>
      </c>
      <c r="R72" s="16">
        <v>0</v>
      </c>
      <c r="S72" s="15">
        <v>0</v>
      </c>
      <c r="T72" s="14">
        <v>14304000</v>
      </c>
      <c r="U72" s="12" t="s">
        <v>323</v>
      </c>
      <c r="V72" s="12"/>
      <c r="W72" s="12" t="s">
        <v>324</v>
      </c>
      <c r="X72" s="12" t="s">
        <v>100</v>
      </c>
      <c r="Y72" s="12" t="s">
        <v>100</v>
      </c>
      <c r="Z72" s="12" t="s">
        <v>100</v>
      </c>
      <c r="AA72" s="12" t="s">
        <v>100</v>
      </c>
      <c r="AB72" s="17">
        <v>44287</v>
      </c>
      <c r="AC72" s="12" t="s">
        <v>100</v>
      </c>
      <c r="AD72" s="12" t="s">
        <v>100</v>
      </c>
      <c r="AE72" s="12" t="s">
        <v>100</v>
      </c>
      <c r="AF72" s="12" t="s">
        <v>100</v>
      </c>
      <c r="AG72" s="12" t="s">
        <v>100</v>
      </c>
      <c r="AH72" s="12" t="s">
        <v>100</v>
      </c>
      <c r="AI72" s="12" t="s">
        <v>100</v>
      </c>
      <c r="AJ72" s="12">
        <v>0</v>
      </c>
      <c r="AK72" s="12" t="s">
        <v>155</v>
      </c>
      <c r="AL72" s="12" t="s">
        <v>100</v>
      </c>
      <c r="AM72" s="12" t="b">
        <v>0</v>
      </c>
      <c r="AN72" s="12" t="s">
        <v>143</v>
      </c>
      <c r="AO72" s="12" t="b">
        <v>0</v>
      </c>
      <c r="AP72" s="13">
        <v>0</v>
      </c>
      <c r="AQ72" s="14">
        <v>0</v>
      </c>
      <c r="AR72" s="12" t="s">
        <v>100</v>
      </c>
      <c r="AS72" s="12" t="s">
        <v>100</v>
      </c>
      <c r="AT72" s="17">
        <v>44896</v>
      </c>
      <c r="AU72" s="17">
        <v>44166</v>
      </c>
      <c r="AV72" s="12">
        <v>2100000</v>
      </c>
      <c r="AW72" s="17">
        <v>44531</v>
      </c>
      <c r="AX72" s="12" t="b">
        <v>0</v>
      </c>
      <c r="AY72" s="12" t="s">
        <v>100</v>
      </c>
      <c r="AZ72" s="12" t="s">
        <v>100</v>
      </c>
      <c r="BA72" s="19" t="s">
        <v>100</v>
      </c>
      <c r="BB72" s="19">
        <v>4118</v>
      </c>
      <c r="BC72" s="12" t="s">
        <v>100</v>
      </c>
      <c r="BD72" s="12" t="b">
        <v>0</v>
      </c>
      <c r="BE72" s="12" t="s">
        <v>100</v>
      </c>
      <c r="BF72" s="12" t="s">
        <v>100</v>
      </c>
      <c r="BG72" s="12">
        <v>5464</v>
      </c>
      <c r="BH72" s="12" t="s">
        <v>100</v>
      </c>
      <c r="BI72" s="12" t="s">
        <v>100</v>
      </c>
      <c r="BJ72" s="12" t="b">
        <v>1</v>
      </c>
      <c r="BK72" s="12" t="s">
        <v>100</v>
      </c>
      <c r="BL72" s="12">
        <v>921000</v>
      </c>
      <c r="BM72" s="12" t="s">
        <v>100</v>
      </c>
      <c r="BN72" s="12" t="s">
        <v>100</v>
      </c>
      <c r="BO72" s="12" t="s">
        <v>100</v>
      </c>
      <c r="BP72" s="12" t="s">
        <v>100</v>
      </c>
      <c r="BQ72" s="12" t="s">
        <v>100</v>
      </c>
      <c r="BR72" s="12" t="s">
        <v>325</v>
      </c>
      <c r="BS72" s="12">
        <v>307</v>
      </c>
      <c r="BT72" s="12">
        <v>0</v>
      </c>
      <c r="BU72" s="12" t="s">
        <v>100</v>
      </c>
      <c r="BV72" s="12" t="s">
        <v>422</v>
      </c>
      <c r="BW72" s="12" t="s">
        <v>100</v>
      </c>
      <c r="BX72" s="12" t="s">
        <v>100</v>
      </c>
      <c r="BY72" s="12" t="b">
        <v>1</v>
      </c>
      <c r="BZ72" s="12">
        <v>693800</v>
      </c>
      <c r="CA72" s="12">
        <v>0</v>
      </c>
      <c r="CB72" s="12">
        <v>0</v>
      </c>
      <c r="CC72" s="12" t="s">
        <v>327</v>
      </c>
      <c r="CD72" s="12" t="s">
        <v>100</v>
      </c>
      <c r="CE72" s="12" t="s">
        <v>100</v>
      </c>
      <c r="CF72" s="12" t="s">
        <v>100</v>
      </c>
      <c r="CG72" s="12" t="s">
        <v>100</v>
      </c>
      <c r="CH72" s="12" t="s">
        <v>100</v>
      </c>
      <c r="CI72" s="12" t="s">
        <v>100</v>
      </c>
      <c r="CJ72" s="12">
        <v>1</v>
      </c>
      <c r="CK72" s="20"/>
      <c r="CL72" s="16"/>
      <c r="CM72" s="20"/>
      <c r="CN72" s="20"/>
      <c r="CO72" s="21" t="s">
        <v>423</v>
      </c>
    </row>
    <row r="73" spans="1:93" ht="30" customHeight="1" x14ac:dyDescent="0.25">
      <c r="A73" s="9">
        <v>58</v>
      </c>
      <c r="B73" s="9">
        <v>165</v>
      </c>
      <c r="C73" s="10" t="s">
        <v>424</v>
      </c>
      <c r="D73" s="12" t="s">
        <v>425</v>
      </c>
      <c r="E73" s="11" t="s">
        <v>149</v>
      </c>
      <c r="F73" s="11" t="s">
        <v>288</v>
      </c>
      <c r="G73" s="12" t="s">
        <v>151</v>
      </c>
      <c r="H73" s="12" t="s">
        <v>152</v>
      </c>
      <c r="I73" s="11" t="s">
        <v>140</v>
      </c>
      <c r="J73" s="37">
        <v>1584</v>
      </c>
      <c r="K73" s="35">
        <f t="shared" si="0"/>
        <v>4166.666666666667</v>
      </c>
      <c r="L73" s="14">
        <v>6600000</v>
      </c>
      <c r="M73" s="15">
        <f t="shared" si="1"/>
        <v>6600000</v>
      </c>
      <c r="N73" s="15">
        <v>2376000</v>
      </c>
      <c r="O73" s="15">
        <f t="shared" si="2"/>
        <v>2376000</v>
      </c>
      <c r="P73" s="35">
        <f t="shared" si="3"/>
        <v>1500</v>
      </c>
      <c r="Q73" s="14">
        <f t="shared" si="5"/>
        <v>96178745</v>
      </c>
      <c r="R73" s="16">
        <v>0</v>
      </c>
      <c r="S73" s="15">
        <v>0</v>
      </c>
      <c r="T73" s="14">
        <v>4224000</v>
      </c>
      <c r="U73" s="12" t="s">
        <v>323</v>
      </c>
      <c r="V73" s="12"/>
      <c r="W73" s="12" t="s">
        <v>324</v>
      </c>
      <c r="X73" s="12" t="s">
        <v>100</v>
      </c>
      <c r="Y73" s="12" t="s">
        <v>100</v>
      </c>
      <c r="Z73" s="12" t="s">
        <v>100</v>
      </c>
      <c r="AA73" s="12" t="s">
        <v>100</v>
      </c>
      <c r="AB73" s="17">
        <v>44287</v>
      </c>
      <c r="AC73" s="12" t="s">
        <v>100</v>
      </c>
      <c r="AD73" s="12" t="s">
        <v>100</v>
      </c>
      <c r="AE73" s="12" t="s">
        <v>100</v>
      </c>
      <c r="AF73" s="12" t="s">
        <v>100</v>
      </c>
      <c r="AG73" s="12" t="s">
        <v>100</v>
      </c>
      <c r="AH73" s="12" t="s">
        <v>100</v>
      </c>
      <c r="AI73" s="12" t="s">
        <v>100</v>
      </c>
      <c r="AJ73" s="12">
        <v>0</v>
      </c>
      <c r="AK73" s="12" t="s">
        <v>155</v>
      </c>
      <c r="AL73" s="12" t="s">
        <v>100</v>
      </c>
      <c r="AM73" s="12" t="b">
        <v>0</v>
      </c>
      <c r="AN73" s="12" t="s">
        <v>143</v>
      </c>
      <c r="AO73" s="12" t="b">
        <v>0</v>
      </c>
      <c r="AP73" s="13">
        <v>0</v>
      </c>
      <c r="AQ73" s="14">
        <v>0</v>
      </c>
      <c r="AR73" s="12" t="s">
        <v>100</v>
      </c>
      <c r="AS73" s="12" t="s">
        <v>100</v>
      </c>
      <c r="AT73" s="17">
        <v>44531</v>
      </c>
      <c r="AU73" s="17">
        <v>44166</v>
      </c>
      <c r="AV73" s="12">
        <v>600000</v>
      </c>
      <c r="AW73" s="17">
        <v>44531</v>
      </c>
      <c r="AX73" s="12" t="b">
        <v>0</v>
      </c>
      <c r="AY73" s="12" t="s">
        <v>100</v>
      </c>
      <c r="AZ73" s="12" t="s">
        <v>100</v>
      </c>
      <c r="BA73" s="19" t="s">
        <v>100</v>
      </c>
      <c r="BB73" s="19">
        <v>2256</v>
      </c>
      <c r="BC73" s="12" t="s">
        <v>100</v>
      </c>
      <c r="BD73" s="12" t="b">
        <v>0</v>
      </c>
      <c r="BE73" s="12" t="s">
        <v>100</v>
      </c>
      <c r="BF73" s="12" t="s">
        <v>100</v>
      </c>
      <c r="BG73" s="12">
        <v>2925</v>
      </c>
      <c r="BH73" s="12" t="s">
        <v>100</v>
      </c>
      <c r="BI73" s="12" t="s">
        <v>100</v>
      </c>
      <c r="BJ73" s="12" t="b">
        <v>1</v>
      </c>
      <c r="BK73" s="12" t="s">
        <v>100</v>
      </c>
      <c r="BL73" s="12">
        <v>480000</v>
      </c>
      <c r="BM73" s="12" t="s">
        <v>100</v>
      </c>
      <c r="BN73" s="12" t="s">
        <v>100</v>
      </c>
      <c r="BO73" s="12" t="s">
        <v>100</v>
      </c>
      <c r="BP73" s="12" t="s">
        <v>100</v>
      </c>
      <c r="BQ73" s="12" t="s">
        <v>100</v>
      </c>
      <c r="BR73" s="12" t="s">
        <v>325</v>
      </c>
      <c r="BS73" s="12">
        <v>160</v>
      </c>
      <c r="BT73" s="12">
        <v>0</v>
      </c>
      <c r="BU73" s="12" t="s">
        <v>100</v>
      </c>
      <c r="BV73" s="12" t="s">
        <v>426</v>
      </c>
      <c r="BW73" s="12" t="s">
        <v>100</v>
      </c>
      <c r="BX73" s="12" t="s">
        <v>100</v>
      </c>
      <c r="BY73" s="12" t="b">
        <v>1</v>
      </c>
      <c r="BZ73" s="12">
        <v>361600</v>
      </c>
      <c r="CA73" s="12">
        <v>0</v>
      </c>
      <c r="CB73" s="12">
        <v>0</v>
      </c>
      <c r="CC73" s="12" t="s">
        <v>327</v>
      </c>
      <c r="CD73" s="12" t="s">
        <v>100</v>
      </c>
      <c r="CE73" s="12" t="s">
        <v>100</v>
      </c>
      <c r="CF73" s="12" t="s">
        <v>100</v>
      </c>
      <c r="CG73" s="12" t="s">
        <v>100</v>
      </c>
      <c r="CH73" s="12" t="s">
        <v>100</v>
      </c>
      <c r="CI73" s="12" t="s">
        <v>100</v>
      </c>
      <c r="CJ73" s="12">
        <v>1</v>
      </c>
      <c r="CK73" s="20"/>
      <c r="CL73" s="16"/>
      <c r="CM73" s="20"/>
      <c r="CN73" s="20"/>
      <c r="CO73" s="21" t="s">
        <v>427</v>
      </c>
    </row>
    <row r="74" spans="1:93" ht="30" customHeight="1" x14ac:dyDescent="0.25">
      <c r="A74" s="9">
        <v>59</v>
      </c>
      <c r="B74" s="9">
        <v>166</v>
      </c>
      <c r="C74" s="10" t="s">
        <v>428</v>
      </c>
      <c r="D74" s="12" t="s">
        <v>429</v>
      </c>
      <c r="E74" s="11" t="s">
        <v>149</v>
      </c>
      <c r="F74" s="11" t="s">
        <v>288</v>
      </c>
      <c r="G74" s="12" t="s">
        <v>151</v>
      </c>
      <c r="H74" s="12" t="s">
        <v>152</v>
      </c>
      <c r="I74" s="11" t="s">
        <v>140</v>
      </c>
      <c r="J74" s="37">
        <v>1066</v>
      </c>
      <c r="K74" s="35">
        <f t="shared" si="0"/>
        <v>4399.6247654784238</v>
      </c>
      <c r="L74" s="14">
        <v>4690000</v>
      </c>
      <c r="M74" s="15">
        <f t="shared" si="1"/>
        <v>4690000</v>
      </c>
      <c r="N74" s="15">
        <v>1599000</v>
      </c>
      <c r="O74" s="15">
        <f t="shared" si="2"/>
        <v>1599000</v>
      </c>
      <c r="P74" s="35">
        <f t="shared" si="3"/>
        <v>1500</v>
      </c>
      <c r="Q74" s="14">
        <f t="shared" si="5"/>
        <v>97777745</v>
      </c>
      <c r="R74" s="16">
        <v>0</v>
      </c>
      <c r="S74" s="15">
        <v>0</v>
      </c>
      <c r="T74" s="14">
        <v>3091000</v>
      </c>
      <c r="U74" s="12" t="s">
        <v>323</v>
      </c>
      <c r="V74" s="12"/>
      <c r="W74" s="12" t="s">
        <v>324</v>
      </c>
      <c r="X74" s="12" t="s">
        <v>100</v>
      </c>
      <c r="Y74" s="12" t="s">
        <v>100</v>
      </c>
      <c r="Z74" s="12" t="s">
        <v>100</v>
      </c>
      <c r="AA74" s="12" t="s">
        <v>100</v>
      </c>
      <c r="AB74" s="17">
        <v>44287</v>
      </c>
      <c r="AC74" s="12" t="s">
        <v>100</v>
      </c>
      <c r="AD74" s="12" t="s">
        <v>100</v>
      </c>
      <c r="AE74" s="12" t="s">
        <v>100</v>
      </c>
      <c r="AF74" s="12" t="s">
        <v>100</v>
      </c>
      <c r="AG74" s="12" t="s">
        <v>100</v>
      </c>
      <c r="AH74" s="12" t="s">
        <v>100</v>
      </c>
      <c r="AI74" s="12" t="s">
        <v>100</v>
      </c>
      <c r="AJ74" s="12">
        <v>0</v>
      </c>
      <c r="AK74" s="12" t="s">
        <v>155</v>
      </c>
      <c r="AL74" s="12" t="s">
        <v>100</v>
      </c>
      <c r="AM74" s="12" t="b">
        <v>0</v>
      </c>
      <c r="AN74" s="12" t="s">
        <v>143</v>
      </c>
      <c r="AO74" s="12" t="b">
        <v>0</v>
      </c>
      <c r="AP74" s="13">
        <v>0</v>
      </c>
      <c r="AQ74" s="14">
        <v>0</v>
      </c>
      <c r="AR74" s="12" t="s">
        <v>100</v>
      </c>
      <c r="AS74" s="12" t="s">
        <v>100</v>
      </c>
      <c r="AT74" s="17">
        <v>44531</v>
      </c>
      <c r="AU74" s="17">
        <v>44166</v>
      </c>
      <c r="AV74" s="12">
        <v>426500</v>
      </c>
      <c r="AW74" s="17">
        <v>44531</v>
      </c>
      <c r="AX74" s="12" t="b">
        <v>0</v>
      </c>
      <c r="AY74" s="12" t="s">
        <v>100</v>
      </c>
      <c r="AZ74" s="12" t="s">
        <v>100</v>
      </c>
      <c r="BA74" s="19" t="s">
        <v>100</v>
      </c>
      <c r="BB74" s="19">
        <v>4400</v>
      </c>
      <c r="BC74" s="12" t="s">
        <v>100</v>
      </c>
      <c r="BD74" s="12" t="b">
        <v>0</v>
      </c>
      <c r="BE74" s="12" t="s">
        <v>100</v>
      </c>
      <c r="BF74" s="12" t="s">
        <v>100</v>
      </c>
      <c r="BG74" s="12">
        <v>1066</v>
      </c>
      <c r="BH74" s="12" t="s">
        <v>100</v>
      </c>
      <c r="BI74" s="12" t="s">
        <v>100</v>
      </c>
      <c r="BJ74" s="12" t="b">
        <v>1</v>
      </c>
      <c r="BK74" s="12" t="s">
        <v>100</v>
      </c>
      <c r="BL74" s="12">
        <v>168000</v>
      </c>
      <c r="BM74" s="12" t="s">
        <v>100</v>
      </c>
      <c r="BN74" s="12" t="s">
        <v>100</v>
      </c>
      <c r="BO74" s="12" t="s">
        <v>100</v>
      </c>
      <c r="BP74" s="12" t="s">
        <v>100</v>
      </c>
      <c r="BQ74" s="12" t="s">
        <v>100</v>
      </c>
      <c r="BR74" s="12" t="s">
        <v>325</v>
      </c>
      <c r="BS74" s="12">
        <v>56</v>
      </c>
      <c r="BT74" s="12">
        <v>0</v>
      </c>
      <c r="BU74" s="12" t="s">
        <v>100</v>
      </c>
      <c r="BV74" s="12" t="s">
        <v>430</v>
      </c>
      <c r="BW74" s="12" t="s">
        <v>100</v>
      </c>
      <c r="BX74" s="12" t="s">
        <v>100</v>
      </c>
      <c r="BY74" s="12" t="b">
        <v>1</v>
      </c>
      <c r="BZ74" s="12">
        <v>126560</v>
      </c>
      <c r="CA74" s="12">
        <v>0</v>
      </c>
      <c r="CB74" s="12">
        <v>0</v>
      </c>
      <c r="CC74" s="12" t="s">
        <v>327</v>
      </c>
      <c r="CD74" s="12" t="s">
        <v>100</v>
      </c>
      <c r="CE74" s="12" t="s">
        <v>100</v>
      </c>
      <c r="CF74" s="12" t="s">
        <v>100</v>
      </c>
      <c r="CG74" s="12" t="s">
        <v>100</v>
      </c>
      <c r="CH74" s="12" t="s">
        <v>100</v>
      </c>
      <c r="CI74" s="12" t="s">
        <v>100</v>
      </c>
      <c r="CJ74" s="12">
        <v>1</v>
      </c>
      <c r="CK74" s="20"/>
      <c r="CL74" s="16"/>
      <c r="CM74" s="20"/>
      <c r="CN74" s="20"/>
      <c r="CO74" s="21" t="s">
        <v>431</v>
      </c>
    </row>
    <row r="75" spans="1:93" ht="30" customHeight="1" x14ac:dyDescent="0.25">
      <c r="A75" s="9">
        <v>60</v>
      </c>
      <c r="B75" s="9">
        <v>167</v>
      </c>
      <c r="C75" s="10" t="s">
        <v>432</v>
      </c>
      <c r="D75" s="12" t="s">
        <v>433</v>
      </c>
      <c r="E75" s="11" t="s">
        <v>149</v>
      </c>
      <c r="F75" s="11" t="s">
        <v>288</v>
      </c>
      <c r="G75" s="12" t="s">
        <v>151</v>
      </c>
      <c r="H75" s="12" t="s">
        <v>152</v>
      </c>
      <c r="I75" s="11" t="s">
        <v>140</v>
      </c>
      <c r="J75" s="37">
        <v>3440</v>
      </c>
      <c r="K75" s="35">
        <f t="shared" si="0"/>
        <v>4854.6511627906975</v>
      </c>
      <c r="L75" s="14">
        <v>16700000</v>
      </c>
      <c r="M75" s="15">
        <f t="shared" si="1"/>
        <v>16700000</v>
      </c>
      <c r="N75" s="15">
        <v>5160000</v>
      </c>
      <c r="O75" s="15">
        <f t="shared" si="2"/>
        <v>5160000</v>
      </c>
      <c r="P75" s="35">
        <v>1500</v>
      </c>
      <c r="Q75" s="14">
        <f>Q74+O75</f>
        <v>102937745</v>
      </c>
      <c r="R75" s="16">
        <v>0</v>
      </c>
      <c r="S75" s="15">
        <v>0</v>
      </c>
      <c r="T75" s="14">
        <v>11540000</v>
      </c>
      <c r="U75" s="12" t="s">
        <v>323</v>
      </c>
      <c r="V75" s="12"/>
      <c r="W75" s="12" t="s">
        <v>324</v>
      </c>
      <c r="X75" s="12" t="s">
        <v>100</v>
      </c>
      <c r="Y75" s="12" t="s">
        <v>100</v>
      </c>
      <c r="Z75" s="12" t="s">
        <v>100</v>
      </c>
      <c r="AA75" s="12" t="s">
        <v>100</v>
      </c>
      <c r="AB75" s="17">
        <v>44287</v>
      </c>
      <c r="AC75" s="12" t="s">
        <v>100</v>
      </c>
      <c r="AD75" s="12" t="s">
        <v>100</v>
      </c>
      <c r="AE75" s="12" t="s">
        <v>100</v>
      </c>
      <c r="AF75" s="12" t="s">
        <v>100</v>
      </c>
      <c r="AG75" s="12" t="s">
        <v>100</v>
      </c>
      <c r="AH75" s="12" t="s">
        <v>100</v>
      </c>
      <c r="AI75" s="12" t="s">
        <v>100</v>
      </c>
      <c r="AJ75" s="12">
        <v>0</v>
      </c>
      <c r="AK75" s="12" t="s">
        <v>155</v>
      </c>
      <c r="AL75" s="12" t="s">
        <v>100</v>
      </c>
      <c r="AM75" s="12" t="b">
        <v>0</v>
      </c>
      <c r="AN75" s="12" t="s">
        <v>143</v>
      </c>
      <c r="AO75" s="12" t="b">
        <v>0</v>
      </c>
      <c r="AP75" s="13">
        <v>0</v>
      </c>
      <c r="AQ75" s="14">
        <v>0</v>
      </c>
      <c r="AR75" s="12" t="s">
        <v>100</v>
      </c>
      <c r="AS75" s="12" t="s">
        <v>100</v>
      </c>
      <c r="AT75" s="17">
        <v>44896</v>
      </c>
      <c r="AU75" s="17">
        <v>44166</v>
      </c>
      <c r="AV75" s="12">
        <v>1500000</v>
      </c>
      <c r="AW75" s="17">
        <v>44531</v>
      </c>
      <c r="AX75" s="12" t="b">
        <v>0</v>
      </c>
      <c r="AY75" s="12" t="s">
        <v>100</v>
      </c>
      <c r="AZ75" s="12" t="s">
        <v>100</v>
      </c>
      <c r="BA75" s="19" t="s">
        <v>100</v>
      </c>
      <c r="BB75" s="19">
        <v>3056</v>
      </c>
      <c r="BC75" s="12" t="s">
        <v>100</v>
      </c>
      <c r="BD75" s="12" t="b">
        <v>0</v>
      </c>
      <c r="BE75" s="12" t="s">
        <v>100</v>
      </c>
      <c r="BF75" s="12" t="s">
        <v>100</v>
      </c>
      <c r="BG75" s="12">
        <v>5464</v>
      </c>
      <c r="BH75" s="12" t="s">
        <v>100</v>
      </c>
      <c r="BI75" s="12" t="s">
        <v>100</v>
      </c>
      <c r="BJ75" s="12" t="b">
        <v>1</v>
      </c>
      <c r="BK75" s="12" t="s">
        <v>100</v>
      </c>
      <c r="BL75" s="12">
        <v>747000</v>
      </c>
      <c r="BM75" s="12" t="s">
        <v>100</v>
      </c>
      <c r="BN75" s="12" t="s">
        <v>100</v>
      </c>
      <c r="BO75" s="12" t="s">
        <v>100</v>
      </c>
      <c r="BP75" s="12" t="s">
        <v>100</v>
      </c>
      <c r="BQ75" s="12" t="s">
        <v>100</v>
      </c>
      <c r="BR75" s="12" t="s">
        <v>325</v>
      </c>
      <c r="BS75" s="12">
        <v>307</v>
      </c>
      <c r="BT75" s="12">
        <v>0</v>
      </c>
      <c r="BU75" s="12" t="s">
        <v>100</v>
      </c>
      <c r="BV75" s="12" t="s">
        <v>434</v>
      </c>
      <c r="BW75" s="12" t="s">
        <v>100</v>
      </c>
      <c r="BX75" s="12" t="s">
        <v>100</v>
      </c>
      <c r="BY75" s="12" t="b">
        <v>1</v>
      </c>
      <c r="BZ75" s="12">
        <v>562700</v>
      </c>
      <c r="CA75" s="12">
        <v>0</v>
      </c>
      <c r="CB75" s="12">
        <v>0</v>
      </c>
      <c r="CC75" s="12" t="s">
        <v>327</v>
      </c>
      <c r="CD75" s="12" t="s">
        <v>100</v>
      </c>
      <c r="CE75" s="12" t="s">
        <v>100</v>
      </c>
      <c r="CF75" s="12" t="s">
        <v>100</v>
      </c>
      <c r="CG75" s="12" t="s">
        <v>100</v>
      </c>
      <c r="CH75" s="12" t="s">
        <v>100</v>
      </c>
      <c r="CI75" s="12" t="s">
        <v>100</v>
      </c>
      <c r="CJ75" s="12">
        <v>1</v>
      </c>
      <c r="CK75" s="20"/>
      <c r="CL75" s="16"/>
      <c r="CM75" s="20"/>
      <c r="CN75" s="20"/>
      <c r="CO75" s="21" t="s">
        <v>435</v>
      </c>
    </row>
    <row r="76" spans="1:93" ht="30" customHeight="1" x14ac:dyDescent="0.25">
      <c r="A76" s="90"/>
      <c r="B76" s="90"/>
      <c r="C76" s="81" t="s">
        <v>439</v>
      </c>
      <c r="D76" s="91"/>
      <c r="E76" s="92"/>
      <c r="F76" s="92"/>
      <c r="G76" s="91"/>
      <c r="H76" s="91"/>
      <c r="I76" s="92"/>
      <c r="J76" s="93"/>
      <c r="K76" s="94"/>
      <c r="L76" s="94"/>
      <c r="M76" s="95"/>
      <c r="N76" s="95"/>
      <c r="O76" s="96">
        <f>SUM(O51:O75)</f>
        <v>102937745</v>
      </c>
      <c r="P76" s="94"/>
      <c r="Q76" s="94"/>
      <c r="R76" s="97"/>
      <c r="S76" s="95"/>
      <c r="T76" s="94"/>
      <c r="U76" s="91"/>
      <c r="V76" s="91"/>
      <c r="W76" s="91"/>
      <c r="X76" s="91"/>
      <c r="Y76" s="91"/>
      <c r="Z76" s="91"/>
      <c r="AA76" s="91"/>
      <c r="AB76" s="98"/>
      <c r="AC76" s="91"/>
      <c r="AD76" s="91"/>
      <c r="AE76" s="91"/>
      <c r="AF76" s="91"/>
      <c r="AG76" s="91"/>
      <c r="AH76" s="91"/>
      <c r="AI76" s="91"/>
      <c r="AJ76" s="91"/>
      <c r="AK76" s="91"/>
      <c r="AL76" s="91"/>
      <c r="AM76" s="91"/>
      <c r="AN76" s="91"/>
      <c r="AO76" s="91"/>
      <c r="AP76" s="93"/>
      <c r="AQ76" s="94"/>
      <c r="AR76" s="91"/>
      <c r="AS76" s="91"/>
      <c r="AT76" s="98"/>
      <c r="AU76" s="98"/>
      <c r="AV76" s="91"/>
      <c r="AW76" s="98"/>
      <c r="AX76" s="91"/>
      <c r="AY76" s="91"/>
      <c r="AZ76" s="91"/>
      <c r="BA76" s="99"/>
      <c r="BB76" s="99"/>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100"/>
      <c r="CL76" s="97"/>
      <c r="CM76" s="100"/>
      <c r="CN76" s="20"/>
    </row>
    <row r="77" spans="1:93" x14ac:dyDescent="0.25">
      <c r="B77" s="59"/>
      <c r="C77" s="60"/>
      <c r="D77" s="61"/>
      <c r="E77" s="62"/>
      <c r="F77" s="62"/>
      <c r="G77" s="61"/>
      <c r="H77" s="61"/>
      <c r="I77" s="62"/>
      <c r="J77" s="63"/>
      <c r="K77" s="64"/>
      <c r="L77" s="64"/>
      <c r="M77" s="65"/>
      <c r="N77" s="65"/>
      <c r="O77" s="65"/>
      <c r="P77" s="64"/>
      <c r="Q77" s="64"/>
      <c r="R77" s="66"/>
      <c r="S77" s="65"/>
      <c r="T77" s="64"/>
      <c r="U77" s="61"/>
      <c r="V77" s="61"/>
      <c r="W77" s="61"/>
      <c r="X77" s="61"/>
      <c r="Y77" s="61"/>
      <c r="Z77" s="61"/>
      <c r="AA77" s="61"/>
      <c r="AB77" s="67"/>
      <c r="AC77" s="61"/>
      <c r="AD77" s="61"/>
      <c r="AE77" s="61"/>
      <c r="AF77" s="61"/>
      <c r="AG77" s="61"/>
      <c r="AH77" s="61"/>
      <c r="AI77" s="61"/>
      <c r="AJ77" s="61"/>
      <c r="AK77" s="61"/>
      <c r="AL77" s="61"/>
      <c r="AM77" s="61"/>
      <c r="AN77" s="61"/>
      <c r="AO77" s="61"/>
      <c r="AP77" s="63"/>
      <c r="AQ77" s="64"/>
      <c r="AR77" s="61"/>
      <c r="AS77" s="61"/>
      <c r="AT77" s="67"/>
      <c r="AU77" s="67"/>
      <c r="AV77" s="61"/>
      <c r="AW77" s="67"/>
      <c r="AX77" s="61"/>
      <c r="AY77" s="61"/>
      <c r="AZ77" s="61"/>
      <c r="BA77" s="68"/>
      <c r="BB77" s="68"/>
      <c r="BC77" s="61"/>
      <c r="BD77" s="61"/>
      <c r="BE77" s="61"/>
      <c r="BF77" s="61"/>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61"/>
      <c r="CE77" s="61"/>
      <c r="CF77" s="61"/>
      <c r="CG77" s="61"/>
      <c r="CH77" s="61"/>
      <c r="CI77" s="61"/>
      <c r="CJ77" s="61"/>
      <c r="CK77" s="69"/>
      <c r="CL77" s="66"/>
      <c r="CM77" s="69"/>
      <c r="CN77" s="69"/>
    </row>
    <row r="78" spans="1:93" ht="30" customHeight="1" x14ac:dyDescent="0.25">
      <c r="A78" s="9"/>
      <c r="B78" s="9"/>
      <c r="C78" s="49" t="s">
        <v>438</v>
      </c>
      <c r="D78" s="11"/>
      <c r="E78" s="11"/>
      <c r="F78" s="11"/>
      <c r="G78" s="11"/>
      <c r="H78" s="11"/>
      <c r="I78" s="11"/>
      <c r="J78" s="38">
        <f>SUM(J17:J75)</f>
        <v>97082.13</v>
      </c>
      <c r="K78" s="13"/>
      <c r="L78" s="39">
        <f>SUM(L2:L75)</f>
        <v>175595967</v>
      </c>
      <c r="M78" s="15"/>
      <c r="N78" s="15"/>
      <c r="O78" s="33">
        <f>O7+O11+O15+O19+O34+O42+O49+O76</f>
        <v>115098066</v>
      </c>
      <c r="P78" s="14"/>
      <c r="Q78" s="14"/>
      <c r="R78" s="16"/>
      <c r="S78" s="15"/>
      <c r="T78" s="14"/>
      <c r="U78" s="15"/>
      <c r="V78" s="15"/>
      <c r="W78" s="15"/>
      <c r="X78" s="12"/>
      <c r="Y78" s="12"/>
      <c r="Z78" s="12"/>
      <c r="AA78" s="12"/>
      <c r="AB78" s="17"/>
      <c r="AC78" s="12"/>
      <c r="AD78" s="17"/>
      <c r="AE78" s="12"/>
      <c r="AF78" s="12"/>
      <c r="AG78" s="12"/>
      <c r="AH78" s="12"/>
      <c r="AI78" s="12"/>
      <c r="AJ78" s="12"/>
      <c r="AK78" s="12"/>
      <c r="AL78" s="12"/>
      <c r="AM78" s="12"/>
      <c r="AN78" s="12"/>
      <c r="AO78" s="12"/>
      <c r="AP78" s="38">
        <f>SUM(AP17:AP75)</f>
        <v>4335.6579999999994</v>
      </c>
      <c r="AQ78" s="14"/>
      <c r="AR78" s="12"/>
      <c r="AS78" s="12"/>
      <c r="AT78" s="17"/>
      <c r="AU78" s="17"/>
      <c r="AV78" s="12"/>
      <c r="AW78" s="17"/>
      <c r="AX78" s="12"/>
      <c r="AY78" s="12"/>
      <c r="AZ78" s="12"/>
      <c r="BA78" s="19"/>
      <c r="BB78" s="19"/>
      <c r="BC78" s="12"/>
      <c r="BD78" s="15"/>
      <c r="BE78" s="15"/>
      <c r="BF78" s="15"/>
      <c r="BG78" s="15"/>
      <c r="BH78" s="17"/>
      <c r="BI78" s="12"/>
      <c r="BJ78" s="17"/>
      <c r="BK78" s="12"/>
      <c r="BL78" s="12"/>
      <c r="BM78" s="12"/>
      <c r="BN78" s="19"/>
      <c r="BO78" s="19"/>
      <c r="BP78" s="12"/>
      <c r="BQ78" s="12"/>
      <c r="BR78" s="12"/>
      <c r="BS78" s="12"/>
      <c r="BT78" s="12"/>
      <c r="BU78" s="12"/>
      <c r="BV78" s="12"/>
      <c r="BW78" s="12"/>
      <c r="BX78" s="12"/>
      <c r="BY78" s="12"/>
      <c r="BZ78" s="12"/>
      <c r="CA78" s="12"/>
      <c r="CB78" s="12"/>
      <c r="CC78" s="12"/>
      <c r="CD78" s="12"/>
      <c r="CE78" s="12"/>
      <c r="CF78" s="12"/>
      <c r="CG78" s="12"/>
      <c r="CH78" s="12"/>
      <c r="CI78" s="12"/>
      <c r="CJ78" s="12"/>
      <c r="CK78" s="20"/>
      <c r="CL78" s="16"/>
      <c r="CM78" s="20"/>
      <c r="CN78" s="20"/>
    </row>
    <row r="80" spans="1:93" x14ac:dyDescent="0.25">
      <c r="O80" s="29">
        <f>SUM(O2:O6,O9:O10,O13:O14,O17:O18,O21:O33,O36:O41,O44:O48,O51:O75)</f>
        <v>115098066</v>
      </c>
    </row>
    <row r="81" spans="15:15" x14ac:dyDescent="0.25">
      <c r="O81" s="29">
        <f>O7+O11+O15+O19+O34+O42+O49+O76</f>
        <v>115098066</v>
      </c>
    </row>
  </sheetData>
  <pageMargins left="0.25" right="0.25" top="0.75" bottom="0.75" header="0.3" footer="0.3"/>
  <pageSetup paperSize="17" scale="9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F940C-DB3B-4119-9A7C-356F82406623}">
  <sheetPr>
    <pageSetUpPr fitToPage="1"/>
  </sheetPr>
  <dimension ref="A1:CQ34"/>
  <sheetViews>
    <sheetView topLeftCell="A22" workbookViewId="0">
      <pane xSplit="4" topLeftCell="E1" activePane="topRight" state="frozen"/>
      <selection pane="topRight" activeCell="A2" sqref="A2:A32"/>
    </sheetView>
  </sheetViews>
  <sheetFormatPr defaultColWidth="8.85546875" defaultRowHeight="15" x14ac:dyDescent="0.25"/>
  <cols>
    <col min="1" max="1" width="3.7109375" style="21" bestFit="1" customWidth="1"/>
    <col min="2" max="2" width="4" style="25" bestFit="1" customWidth="1"/>
    <col min="3" max="3" width="29.28515625" style="26" customWidth="1"/>
    <col min="4" max="4" width="255.7109375" style="21" hidden="1" customWidth="1"/>
    <col min="5" max="5" width="19.28515625" style="26" customWidth="1"/>
    <col min="6" max="6" width="17.42578125" style="26" customWidth="1"/>
    <col min="7" max="7" width="27.7109375" style="21" hidden="1" customWidth="1"/>
    <col min="8" max="8" width="47.28515625" style="21" hidden="1" customWidth="1"/>
    <col min="9" max="9" width="17" style="26" customWidth="1"/>
    <col min="10" max="10" width="9" style="27" bestFit="1" customWidth="1"/>
    <col min="11" max="11" width="10" style="28" bestFit="1" customWidth="1"/>
    <col min="12" max="13" width="10" style="55" customWidth="1"/>
    <col min="14" max="14" width="13.7109375" style="28" bestFit="1" customWidth="1"/>
    <col min="15" max="15" width="10.85546875" style="29" hidden="1" customWidth="1"/>
    <col min="16" max="16" width="10.85546875" style="21" hidden="1" customWidth="1"/>
    <col min="17" max="17" width="14.5703125" style="29" bestFit="1" customWidth="1"/>
    <col min="18" max="18" width="9" style="28" bestFit="1" customWidth="1"/>
    <col min="19" max="19" width="14.5703125" style="28" bestFit="1" customWidth="1"/>
    <col min="20" max="20" width="9.85546875" style="30" customWidth="1"/>
    <col min="21" max="21" width="9.85546875" style="21" hidden="1" customWidth="1"/>
    <col min="22" max="22" width="14.7109375" style="28" bestFit="1" customWidth="1"/>
    <col min="23" max="23" width="22.85546875" style="21" hidden="1" customWidth="1"/>
    <col min="24" max="24" width="18" style="21" customWidth="1"/>
    <col min="25" max="31" width="39.85546875" style="21" hidden="1" customWidth="1"/>
    <col min="32" max="32" width="39.85546875" style="31" hidden="1" customWidth="1"/>
    <col min="33" max="43" width="39.85546875" style="21" hidden="1" customWidth="1"/>
    <col min="44" max="44" width="7" style="27" bestFit="1" customWidth="1"/>
    <col min="45" max="45" width="11.140625" style="28" bestFit="1" customWidth="1"/>
    <col min="46" max="46" width="19.140625" style="21" hidden="1" customWidth="1"/>
    <col min="47" max="47" width="8.85546875" style="21" hidden="1" customWidth="1"/>
    <col min="48" max="49" width="10.5703125" style="21" hidden="1" customWidth="1"/>
    <col min="50" max="50" width="8" style="21" hidden="1" customWidth="1"/>
    <col min="51" max="51" width="10.5703125" style="21" hidden="1" customWidth="1"/>
    <col min="52" max="54" width="6.28515625" style="21" hidden="1" customWidth="1"/>
    <col min="55" max="55" width="10" style="31" hidden="1" customWidth="1"/>
    <col min="56" max="56" width="10" style="21" hidden="1" customWidth="1"/>
    <col min="57" max="57" width="9" style="21" hidden="1" customWidth="1"/>
    <col min="58" max="58" width="5.7109375" style="29" hidden="1" customWidth="1"/>
    <col min="59" max="59" width="6.28515625" style="29" hidden="1" customWidth="1"/>
    <col min="60" max="60" width="8" style="29" hidden="1" customWidth="1"/>
    <col min="61" max="61" width="6.28515625" style="29" hidden="1" customWidth="1"/>
    <col min="62" max="62" width="11.7109375" style="31" hidden="1" customWidth="1"/>
    <col min="63" max="63" width="7" style="21" hidden="1" customWidth="1"/>
    <col min="64" max="64" width="11.7109375" style="31" hidden="1" customWidth="1"/>
    <col min="65" max="65" width="5.42578125" style="21" hidden="1" customWidth="1"/>
    <col min="66" max="66" width="8" style="21" hidden="1" customWidth="1"/>
    <col min="67" max="67" width="6.28515625" style="21" hidden="1" customWidth="1"/>
    <col min="68" max="68" width="6.28515625" style="32" hidden="1" customWidth="1"/>
    <col min="69" max="69" width="5.42578125" style="32" hidden="1" customWidth="1"/>
    <col min="70" max="71" width="6.28515625" style="21" hidden="1" customWidth="1"/>
    <col min="72" max="72" width="255.7109375" style="21" hidden="1" customWidth="1"/>
    <col min="73" max="75" width="6.28515625" style="21" hidden="1" customWidth="1"/>
    <col min="76" max="76" width="176.28515625" style="21" hidden="1" customWidth="1"/>
    <col min="77" max="77" width="6.28515625" style="21" hidden="1" customWidth="1"/>
    <col min="78" max="78" width="10" style="21" hidden="1" customWidth="1"/>
    <col min="79" max="79" width="9" style="21" hidden="1" customWidth="1"/>
    <col min="80" max="81" width="8" style="21" hidden="1" customWidth="1"/>
    <col min="82" max="82" width="6.28515625" style="21" hidden="1" customWidth="1"/>
    <col min="83" max="83" width="255.7109375" style="21" hidden="1" customWidth="1"/>
    <col min="84" max="84" width="8" style="21" hidden="1" customWidth="1"/>
    <col min="85" max="85" width="7" style="21" hidden="1" customWidth="1"/>
    <col min="86" max="86" width="34" style="21" hidden="1" customWidth="1"/>
    <col min="87" max="88" width="6.28515625" style="21" hidden="1" customWidth="1"/>
    <col min="89" max="89" width="35.28515625" style="21" hidden="1" customWidth="1"/>
    <col min="90" max="90" width="6.28515625" style="21" hidden="1" customWidth="1"/>
    <col min="91" max="91" width="6.28515625" style="21" bestFit="1" customWidth="1"/>
    <col min="92" max="92" width="13.7109375" style="30" bestFit="1" customWidth="1"/>
    <col min="93" max="93" width="11.7109375" style="21" bestFit="1" customWidth="1"/>
    <col min="94" max="94" width="6.28515625" style="21" customWidth="1"/>
    <col min="95" max="95" width="20" style="21" hidden="1" customWidth="1"/>
    <col min="96" max="96" width="15" style="21" customWidth="1"/>
    <col min="97" max="97" width="25.85546875" style="21" customWidth="1"/>
    <col min="98" max="98" width="33.5703125" style="21" customWidth="1"/>
    <col min="99" max="99" width="25.140625" style="21" customWidth="1"/>
    <col min="100" max="100" width="25.42578125" style="21" customWidth="1"/>
    <col min="101" max="102" width="14.85546875" style="21" customWidth="1"/>
    <col min="103" max="16384" width="8.85546875" style="21"/>
  </cols>
  <sheetData>
    <row r="1" spans="1:95" s="8" customFormat="1" ht="93" customHeight="1" x14ac:dyDescent="0.25">
      <c r="A1" s="1" t="s">
        <v>461</v>
      </c>
      <c r="B1" s="1" t="s">
        <v>0</v>
      </c>
      <c r="C1" s="1" t="s">
        <v>1</v>
      </c>
      <c r="D1" s="1" t="s">
        <v>2</v>
      </c>
      <c r="E1" s="1" t="s">
        <v>3</v>
      </c>
      <c r="F1" s="1" t="s">
        <v>4</v>
      </c>
      <c r="G1" s="1" t="s">
        <v>5</v>
      </c>
      <c r="H1" s="1" t="s">
        <v>6</v>
      </c>
      <c r="I1" s="1" t="s">
        <v>436</v>
      </c>
      <c r="J1" s="36" t="s">
        <v>7</v>
      </c>
      <c r="K1" s="34" t="s">
        <v>10</v>
      </c>
      <c r="L1" s="3" t="s">
        <v>448</v>
      </c>
      <c r="M1" s="3" t="s">
        <v>449</v>
      </c>
      <c r="N1" s="3" t="s">
        <v>8</v>
      </c>
      <c r="O1" s="4" t="s">
        <v>9</v>
      </c>
      <c r="P1" s="4" t="s">
        <v>11</v>
      </c>
      <c r="Q1" s="4" t="s">
        <v>12</v>
      </c>
      <c r="R1" s="34" t="s">
        <v>13</v>
      </c>
      <c r="S1" s="3" t="s">
        <v>14</v>
      </c>
      <c r="T1" s="5" t="s">
        <v>15</v>
      </c>
      <c r="U1" s="4" t="s">
        <v>16</v>
      </c>
      <c r="V1" s="3" t="s">
        <v>17</v>
      </c>
      <c r="W1" s="1" t="s">
        <v>18</v>
      </c>
      <c r="X1" s="1" t="s">
        <v>19</v>
      </c>
      <c r="Y1" s="1" t="s">
        <v>20</v>
      </c>
      <c r="Z1" s="1" t="s">
        <v>21</v>
      </c>
      <c r="AA1" s="1" t="s">
        <v>22</v>
      </c>
      <c r="AB1" s="1" t="s">
        <v>23</v>
      </c>
      <c r="AC1" s="1" t="s">
        <v>24</v>
      </c>
      <c r="AD1" s="6" t="s">
        <v>25</v>
      </c>
      <c r="AE1" s="1" t="s">
        <v>26</v>
      </c>
      <c r="AF1" s="1" t="s">
        <v>27</v>
      </c>
      <c r="AG1" s="1" t="s">
        <v>28</v>
      </c>
      <c r="AH1" s="1" t="s">
        <v>29</v>
      </c>
      <c r="AI1" s="1" t="s">
        <v>30</v>
      </c>
      <c r="AJ1" s="1" t="s">
        <v>31</v>
      </c>
      <c r="AK1" s="1" t="s">
        <v>32</v>
      </c>
      <c r="AL1" s="1" t="s">
        <v>33</v>
      </c>
      <c r="AM1" s="1" t="s">
        <v>34</v>
      </c>
      <c r="AN1" s="1" t="s">
        <v>35</v>
      </c>
      <c r="AO1" s="1" t="s">
        <v>36</v>
      </c>
      <c r="AP1" s="1" t="s">
        <v>37</v>
      </c>
      <c r="AQ1" s="1" t="s">
        <v>38</v>
      </c>
      <c r="AR1" s="2" t="s">
        <v>39</v>
      </c>
      <c r="AS1" s="3" t="s">
        <v>40</v>
      </c>
      <c r="AT1" s="1" t="s">
        <v>41</v>
      </c>
      <c r="AU1" s="1" t="s">
        <v>42</v>
      </c>
      <c r="AV1" s="6" t="s">
        <v>43</v>
      </c>
      <c r="AW1" s="6" t="s">
        <v>44</v>
      </c>
      <c r="AX1" s="1" t="s">
        <v>45</v>
      </c>
      <c r="AY1" s="6" t="s">
        <v>46</v>
      </c>
      <c r="AZ1" s="1" t="s">
        <v>47</v>
      </c>
      <c r="BA1" s="1" t="s">
        <v>48</v>
      </c>
      <c r="BB1" s="1" t="s">
        <v>49</v>
      </c>
      <c r="BC1" s="7" t="s">
        <v>50</v>
      </c>
      <c r="BD1" s="7" t="s">
        <v>51</v>
      </c>
      <c r="BE1" s="1" t="s">
        <v>52</v>
      </c>
      <c r="BF1" s="1" t="s">
        <v>53</v>
      </c>
      <c r="BG1" s="1" t="s">
        <v>54</v>
      </c>
      <c r="BH1" s="1" t="s">
        <v>55</v>
      </c>
      <c r="BI1" s="1" t="s">
        <v>56</v>
      </c>
      <c r="BJ1" s="1" t="s">
        <v>57</v>
      </c>
      <c r="BK1" s="1" t="s">
        <v>58</v>
      </c>
      <c r="BL1" s="1" t="s">
        <v>59</v>
      </c>
      <c r="BM1" s="1" t="s">
        <v>60</v>
      </c>
      <c r="BN1" s="1" t="s">
        <v>61</v>
      </c>
      <c r="BO1" s="1" t="s">
        <v>62</v>
      </c>
      <c r="BP1" s="1" t="s">
        <v>63</v>
      </c>
      <c r="BQ1" s="1" t="s">
        <v>64</v>
      </c>
      <c r="BR1" s="1" t="s">
        <v>65</v>
      </c>
      <c r="BS1" s="1" t="s">
        <v>66</v>
      </c>
      <c r="BT1" s="1" t="s">
        <v>67</v>
      </c>
      <c r="BU1" s="1" t="s">
        <v>68</v>
      </c>
      <c r="BV1" s="1" t="s">
        <v>69</v>
      </c>
      <c r="BW1" s="1" t="s">
        <v>70</v>
      </c>
      <c r="BX1" s="1" t="s">
        <v>71</v>
      </c>
      <c r="BY1" s="1" t="s">
        <v>72</v>
      </c>
      <c r="BZ1" s="1" t="s">
        <v>73</v>
      </c>
      <c r="CA1" s="1" t="s">
        <v>74</v>
      </c>
      <c r="CB1" s="1" t="s">
        <v>75</v>
      </c>
      <c r="CC1" s="1" t="s">
        <v>76</v>
      </c>
      <c r="CD1" s="1" t="s">
        <v>77</v>
      </c>
      <c r="CE1" s="1" t="s">
        <v>78</v>
      </c>
      <c r="CF1" s="1" t="s">
        <v>79</v>
      </c>
      <c r="CG1" s="1" t="s">
        <v>80</v>
      </c>
      <c r="CH1" s="1" t="s">
        <v>81</v>
      </c>
      <c r="CI1" s="1" t="s">
        <v>82</v>
      </c>
      <c r="CJ1" s="1" t="s">
        <v>83</v>
      </c>
      <c r="CK1" s="1" t="s">
        <v>84</v>
      </c>
      <c r="CL1" s="1" t="s">
        <v>85</v>
      </c>
      <c r="CM1" s="1" t="s">
        <v>86</v>
      </c>
      <c r="CN1" s="5" t="s">
        <v>87</v>
      </c>
      <c r="CO1" s="1" t="s">
        <v>88</v>
      </c>
      <c r="CP1" s="1" t="s">
        <v>89</v>
      </c>
      <c r="CQ1" s="1" t="s">
        <v>90</v>
      </c>
    </row>
    <row r="2" spans="1:95" s="8" customFormat="1" ht="30" customHeight="1" x14ac:dyDescent="0.25">
      <c r="A2" s="107"/>
      <c r="B2" s="40"/>
      <c r="C2" s="49" t="s">
        <v>447</v>
      </c>
      <c r="D2" s="40"/>
      <c r="E2" s="40"/>
      <c r="F2" s="40"/>
      <c r="G2" s="40"/>
      <c r="H2" s="40"/>
      <c r="I2" s="40"/>
      <c r="J2" s="56">
        <v>339371</v>
      </c>
      <c r="K2" s="42"/>
      <c r="M2" s="52">
        <v>0.34320000000000001</v>
      </c>
      <c r="N2" s="42"/>
      <c r="O2" s="43"/>
      <c r="P2" s="43"/>
      <c r="Q2" s="43"/>
      <c r="R2" s="42"/>
      <c r="S2" s="42"/>
      <c r="T2" s="44"/>
      <c r="U2" s="43"/>
      <c r="V2" s="42"/>
      <c r="W2" s="40"/>
      <c r="X2" s="40"/>
      <c r="Y2" s="40"/>
      <c r="Z2" s="40"/>
      <c r="AA2" s="40"/>
      <c r="AB2" s="40"/>
      <c r="AC2" s="40"/>
      <c r="AD2" s="45"/>
      <c r="AE2" s="40"/>
      <c r="AF2" s="40"/>
      <c r="AG2" s="40"/>
      <c r="AH2" s="40"/>
      <c r="AI2" s="40"/>
      <c r="AJ2" s="40"/>
      <c r="AK2" s="40"/>
      <c r="AL2" s="40"/>
      <c r="AM2" s="40"/>
      <c r="AN2" s="40"/>
      <c r="AO2" s="40"/>
      <c r="AP2" s="40"/>
      <c r="AQ2" s="40"/>
      <c r="AR2" s="41"/>
      <c r="AS2" s="42"/>
      <c r="AT2" s="40"/>
      <c r="AU2" s="40"/>
      <c r="AV2" s="45"/>
      <c r="AW2" s="45"/>
      <c r="AX2" s="40"/>
      <c r="AY2" s="45"/>
      <c r="AZ2" s="40"/>
      <c r="BA2" s="40"/>
      <c r="BB2" s="40"/>
      <c r="BC2" s="46"/>
      <c r="BD2" s="46"/>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4"/>
      <c r="CO2" s="40"/>
      <c r="CP2" s="40"/>
      <c r="CQ2" s="47"/>
    </row>
    <row r="3" spans="1:95" ht="30" customHeight="1" x14ac:dyDescent="0.25">
      <c r="A3" s="9">
        <v>1</v>
      </c>
      <c r="B3" s="9" t="s">
        <v>91</v>
      </c>
      <c r="C3" s="10" t="s">
        <v>92</v>
      </c>
      <c r="D3" s="11" t="s">
        <v>93</v>
      </c>
      <c r="E3" s="11" t="s">
        <v>94</v>
      </c>
      <c r="F3" s="11" t="s">
        <v>95</v>
      </c>
      <c r="G3" s="12" t="s">
        <v>96</v>
      </c>
      <c r="H3" s="12" t="s">
        <v>97</v>
      </c>
      <c r="I3" s="11" t="s">
        <v>98</v>
      </c>
      <c r="J3" s="37">
        <v>3626</v>
      </c>
      <c r="K3" s="35">
        <f t="shared" ref="K3:K31" si="0">N3/J3</f>
        <v>82.735797021511303</v>
      </c>
      <c r="L3" s="54">
        <f>J3/988847</f>
        <v>3.6668969011383963E-3</v>
      </c>
      <c r="M3" s="54">
        <f>M2+L3</f>
        <v>0.34686689690113842</v>
      </c>
      <c r="N3" s="14">
        <v>300000</v>
      </c>
      <c r="O3" s="15">
        <f t="shared" ref="O3:O31" si="1">N3-T3-U3</f>
        <v>300000</v>
      </c>
      <c r="P3" s="15">
        <v>1359750</v>
      </c>
      <c r="Q3" s="15">
        <f t="shared" ref="Q3:Q31" si="2">IF(P3&gt;O3,O3,P3)</f>
        <v>300000</v>
      </c>
      <c r="R3" s="35">
        <f t="shared" ref="R3:R31" si="3">Q3/J3</f>
        <v>82.735797021511303</v>
      </c>
      <c r="S3" s="14">
        <f>Q3</f>
        <v>300000</v>
      </c>
      <c r="T3" s="16">
        <v>0</v>
      </c>
      <c r="U3" s="15">
        <v>0</v>
      </c>
      <c r="V3" s="14">
        <v>1919750</v>
      </c>
      <c r="W3" s="12"/>
      <c r="X3" s="12"/>
      <c r="Y3" s="12" t="s">
        <v>99</v>
      </c>
      <c r="Z3" s="12" t="s">
        <v>100</v>
      </c>
      <c r="AA3" s="12">
        <v>3</v>
      </c>
      <c r="AB3" s="12" t="s">
        <v>100</v>
      </c>
      <c r="AC3" s="12" t="s">
        <v>100</v>
      </c>
      <c r="AD3" s="17">
        <v>44103</v>
      </c>
      <c r="AE3" s="12" t="s">
        <v>100</v>
      </c>
      <c r="AF3" s="12" t="s">
        <v>100</v>
      </c>
      <c r="AG3" s="12" t="s">
        <v>100</v>
      </c>
      <c r="AH3" s="12" t="s">
        <v>100</v>
      </c>
      <c r="AI3" s="12" t="s">
        <v>100</v>
      </c>
      <c r="AJ3" s="12" t="s">
        <v>100</v>
      </c>
      <c r="AK3" s="12" t="s">
        <v>100</v>
      </c>
      <c r="AL3" s="12">
        <v>0</v>
      </c>
      <c r="AM3" s="12" t="s">
        <v>101</v>
      </c>
      <c r="AN3" s="12" t="s">
        <v>100</v>
      </c>
      <c r="AO3" s="12" t="b">
        <v>0</v>
      </c>
      <c r="AP3" s="12" t="s">
        <v>102</v>
      </c>
      <c r="AQ3" s="12" t="b">
        <v>1</v>
      </c>
      <c r="AR3" s="13">
        <v>0</v>
      </c>
      <c r="AS3" s="14">
        <v>0</v>
      </c>
      <c r="AT3" s="12"/>
      <c r="AU3" s="18">
        <v>1560000</v>
      </c>
      <c r="AV3" s="17">
        <v>44704</v>
      </c>
      <c r="AW3" s="17">
        <v>43831</v>
      </c>
      <c r="AX3" s="12" t="s">
        <v>100</v>
      </c>
      <c r="AY3" s="17">
        <v>43948</v>
      </c>
      <c r="AZ3" s="12" t="b">
        <v>0</v>
      </c>
      <c r="BA3" s="12" t="s">
        <v>100</v>
      </c>
      <c r="BB3" s="12">
        <v>6</v>
      </c>
      <c r="BC3" s="19" t="s">
        <v>100</v>
      </c>
      <c r="BD3" s="19">
        <v>83</v>
      </c>
      <c r="BE3" s="12">
        <v>250000</v>
      </c>
      <c r="BF3" s="12" t="b">
        <v>0</v>
      </c>
      <c r="BG3" s="12" t="s">
        <v>100</v>
      </c>
      <c r="BH3" s="12" t="s">
        <v>100</v>
      </c>
      <c r="BI3" s="12" t="s">
        <v>100</v>
      </c>
      <c r="BJ3" s="12" t="s">
        <v>100</v>
      </c>
      <c r="BK3" s="12" t="s">
        <v>100</v>
      </c>
      <c r="BL3" s="12" t="b">
        <v>0</v>
      </c>
      <c r="BM3" s="12" t="s">
        <v>100</v>
      </c>
      <c r="BN3" s="12" t="s">
        <v>100</v>
      </c>
      <c r="BO3" s="12" t="s">
        <v>100</v>
      </c>
      <c r="BP3" s="12" t="s">
        <v>100</v>
      </c>
      <c r="BQ3" s="12" t="s">
        <v>100</v>
      </c>
      <c r="BR3" s="12" t="s">
        <v>100</v>
      </c>
      <c r="BS3" s="12" t="s">
        <v>100</v>
      </c>
      <c r="BT3" s="12"/>
      <c r="BU3" s="12" t="s">
        <v>100</v>
      </c>
      <c r="BV3" s="12" t="s">
        <v>100</v>
      </c>
      <c r="BW3" s="12" t="s">
        <v>100</v>
      </c>
      <c r="BX3" s="12" t="s">
        <v>103</v>
      </c>
      <c r="BY3" s="12" t="s">
        <v>100</v>
      </c>
      <c r="BZ3" s="12" t="s">
        <v>100</v>
      </c>
      <c r="CA3" s="12" t="b">
        <v>0</v>
      </c>
      <c r="CB3" s="12" t="s">
        <v>100</v>
      </c>
      <c r="CC3" s="12" t="s">
        <v>100</v>
      </c>
      <c r="CD3" s="12" t="s">
        <v>100</v>
      </c>
      <c r="CE3" s="12" t="s">
        <v>104</v>
      </c>
      <c r="CF3" s="12" t="s">
        <v>100</v>
      </c>
      <c r="CG3" s="12" t="s">
        <v>100</v>
      </c>
      <c r="CH3" s="12" t="s">
        <v>100</v>
      </c>
      <c r="CI3" s="12" t="s">
        <v>100</v>
      </c>
      <c r="CJ3" s="12" t="s">
        <v>100</v>
      </c>
      <c r="CK3" s="12" t="s">
        <v>100</v>
      </c>
      <c r="CL3" s="12">
        <v>1</v>
      </c>
      <c r="CM3" s="20"/>
      <c r="CN3" s="16"/>
      <c r="CO3" s="20"/>
      <c r="CP3" s="20"/>
    </row>
    <row r="4" spans="1:95" ht="30" customHeight="1" x14ac:dyDescent="0.25">
      <c r="A4" s="9">
        <v>2</v>
      </c>
      <c r="B4" s="9">
        <v>111</v>
      </c>
      <c r="C4" s="10" t="s">
        <v>105</v>
      </c>
      <c r="D4" s="12" t="s">
        <v>106</v>
      </c>
      <c r="E4" s="11" t="s">
        <v>94</v>
      </c>
      <c r="F4" s="11" t="s">
        <v>107</v>
      </c>
      <c r="G4" s="12" t="s">
        <v>108</v>
      </c>
      <c r="H4" s="12" t="s">
        <v>109</v>
      </c>
      <c r="I4" s="11" t="s">
        <v>98</v>
      </c>
      <c r="J4" s="37">
        <v>574</v>
      </c>
      <c r="K4" s="35">
        <f t="shared" si="0"/>
        <v>87.108013937282223</v>
      </c>
      <c r="L4" s="54">
        <f t="shared" ref="L4:L31" si="4">J4/988847</f>
        <v>5.8047402682113612E-4</v>
      </c>
      <c r="M4" s="54">
        <f>M3+L4</f>
        <v>0.34744737092795958</v>
      </c>
      <c r="N4" s="14">
        <v>50000</v>
      </c>
      <c r="O4" s="15">
        <f t="shared" si="1"/>
        <v>50000</v>
      </c>
      <c r="P4" s="15">
        <v>57360</v>
      </c>
      <c r="Q4" s="15">
        <f t="shared" si="2"/>
        <v>50000</v>
      </c>
      <c r="R4" s="35">
        <f t="shared" si="3"/>
        <v>87.108013937282223</v>
      </c>
      <c r="S4" s="14">
        <f>S3+Q4</f>
        <v>350000</v>
      </c>
      <c r="T4" s="16">
        <v>0</v>
      </c>
      <c r="U4" s="15">
        <v>0</v>
      </c>
      <c r="V4" s="14"/>
      <c r="W4" s="12"/>
      <c r="X4" s="12"/>
      <c r="Y4" s="12" t="s">
        <v>110</v>
      </c>
      <c r="Z4" s="12" t="s">
        <v>100</v>
      </c>
      <c r="AA4" s="12" t="s">
        <v>100</v>
      </c>
      <c r="AB4" s="12" t="s">
        <v>100</v>
      </c>
      <c r="AC4" s="12" t="s">
        <v>100</v>
      </c>
      <c r="AD4" s="17">
        <v>43862</v>
      </c>
      <c r="AE4" s="12" t="s">
        <v>100</v>
      </c>
      <c r="AF4" s="12" t="s">
        <v>100</v>
      </c>
      <c r="AG4" s="12" t="s">
        <v>100</v>
      </c>
      <c r="AH4" s="12" t="s">
        <v>100</v>
      </c>
      <c r="AI4" s="12" t="s">
        <v>100</v>
      </c>
      <c r="AJ4" s="12" t="s">
        <v>100</v>
      </c>
      <c r="AK4" s="12" t="s">
        <v>100</v>
      </c>
      <c r="AL4" s="12">
        <v>0</v>
      </c>
      <c r="AM4" s="12" t="s">
        <v>111</v>
      </c>
      <c r="AN4" s="12" t="s">
        <v>100</v>
      </c>
      <c r="AO4" s="12" t="b">
        <v>1</v>
      </c>
      <c r="AP4" s="12" t="s">
        <v>102</v>
      </c>
      <c r="AQ4" s="12" t="b">
        <v>1</v>
      </c>
      <c r="AR4" s="13">
        <v>0</v>
      </c>
      <c r="AS4" s="14">
        <v>0</v>
      </c>
      <c r="AT4" s="12" t="s">
        <v>107</v>
      </c>
      <c r="AU4" s="12" t="s">
        <v>100</v>
      </c>
      <c r="AV4" s="17">
        <v>44105</v>
      </c>
      <c r="AW4" s="17" t="s">
        <v>100</v>
      </c>
      <c r="AX4" s="12">
        <v>0</v>
      </c>
      <c r="AY4" s="17" t="s">
        <v>100</v>
      </c>
      <c r="AZ4" s="12" t="b">
        <v>1</v>
      </c>
      <c r="BA4" s="12" t="s">
        <v>100</v>
      </c>
      <c r="BB4" s="12" t="s">
        <v>100</v>
      </c>
      <c r="BC4" s="19" t="s">
        <v>100</v>
      </c>
      <c r="BD4" s="19" t="s">
        <v>100</v>
      </c>
      <c r="BE4" s="12">
        <v>50000</v>
      </c>
      <c r="BF4" s="12" t="b">
        <v>1</v>
      </c>
      <c r="BG4" s="12" t="s">
        <v>100</v>
      </c>
      <c r="BH4" s="12" t="s">
        <v>100</v>
      </c>
      <c r="BI4" s="12" t="s">
        <v>100</v>
      </c>
      <c r="BJ4" s="12" t="s">
        <v>112</v>
      </c>
      <c r="BK4" s="12" t="s">
        <v>100</v>
      </c>
      <c r="BL4" s="12" t="b">
        <v>0</v>
      </c>
      <c r="BM4" s="12" t="s">
        <v>100</v>
      </c>
      <c r="BN4" s="12" t="s">
        <v>100</v>
      </c>
      <c r="BO4" s="12" t="s">
        <v>100</v>
      </c>
      <c r="BP4" s="12" t="s">
        <v>100</v>
      </c>
      <c r="BQ4" s="12" t="s">
        <v>100</v>
      </c>
      <c r="BR4" s="12" t="s">
        <v>100</v>
      </c>
      <c r="BS4" s="12" t="s">
        <v>100</v>
      </c>
      <c r="BT4" s="12" t="s">
        <v>113</v>
      </c>
      <c r="BU4" s="12" t="s">
        <v>100</v>
      </c>
      <c r="BV4" s="12" t="s">
        <v>100</v>
      </c>
      <c r="BW4" s="12" t="s">
        <v>100</v>
      </c>
      <c r="BX4" s="12" t="s">
        <v>114</v>
      </c>
      <c r="BY4" s="12" t="s">
        <v>100</v>
      </c>
      <c r="BZ4" s="12" t="s">
        <v>100</v>
      </c>
      <c r="CA4" s="12" t="b">
        <v>0</v>
      </c>
      <c r="CB4" s="12" t="s">
        <v>100</v>
      </c>
      <c r="CC4" s="12">
        <v>50000</v>
      </c>
      <c r="CD4" s="12">
        <v>0</v>
      </c>
      <c r="CE4" s="12" t="s">
        <v>115</v>
      </c>
      <c r="CF4" s="12" t="s">
        <v>100</v>
      </c>
      <c r="CG4" s="12" t="s">
        <v>100</v>
      </c>
      <c r="CH4" s="12" t="s">
        <v>116</v>
      </c>
      <c r="CI4" s="12" t="s">
        <v>100</v>
      </c>
      <c r="CJ4" s="12" t="s">
        <v>100</v>
      </c>
      <c r="CK4" s="12" t="s">
        <v>117</v>
      </c>
      <c r="CL4" s="12">
        <v>1</v>
      </c>
      <c r="CM4" s="20"/>
      <c r="CN4" s="16"/>
      <c r="CO4" s="20"/>
      <c r="CP4" s="20"/>
      <c r="CQ4"/>
    </row>
    <row r="5" spans="1:95" ht="30" customHeight="1" x14ac:dyDescent="0.25">
      <c r="A5" s="9">
        <v>3</v>
      </c>
      <c r="B5" s="9">
        <v>110</v>
      </c>
      <c r="C5" s="10" t="s">
        <v>118</v>
      </c>
      <c r="D5" s="12" t="s">
        <v>119</v>
      </c>
      <c r="E5" s="11" t="s">
        <v>94</v>
      </c>
      <c r="F5" s="11" t="s">
        <v>120</v>
      </c>
      <c r="G5" s="12" t="s">
        <v>108</v>
      </c>
      <c r="H5" s="12" t="s">
        <v>109</v>
      </c>
      <c r="I5" s="11" t="s">
        <v>98</v>
      </c>
      <c r="J5" s="37">
        <v>606</v>
      </c>
      <c r="K5" s="35">
        <f t="shared" si="0"/>
        <v>99.009900990099013</v>
      </c>
      <c r="L5" s="54">
        <f t="shared" si="4"/>
        <v>6.1283494817701827E-4</v>
      </c>
      <c r="M5" s="54">
        <f t="shared" ref="M5:M31" si="5">M4+L5</f>
        <v>0.34806020587613662</v>
      </c>
      <c r="N5" s="14">
        <v>60000</v>
      </c>
      <c r="O5" s="15">
        <f t="shared" si="1"/>
        <v>60000</v>
      </c>
      <c r="P5" s="15">
        <v>73932</v>
      </c>
      <c r="Q5" s="15">
        <f t="shared" si="2"/>
        <v>60000</v>
      </c>
      <c r="R5" s="35">
        <f t="shared" si="3"/>
        <v>99.009900990099013</v>
      </c>
      <c r="S5" s="14">
        <f t="shared" ref="S5:S11" si="6">S4+Q5</f>
        <v>410000</v>
      </c>
      <c r="T5" s="16">
        <v>0</v>
      </c>
      <c r="U5" s="15">
        <v>0</v>
      </c>
      <c r="V5" s="14"/>
      <c r="W5" s="12"/>
      <c r="X5" s="12"/>
      <c r="Y5" s="12" t="s">
        <v>110</v>
      </c>
      <c r="Z5" s="12" t="s">
        <v>100</v>
      </c>
      <c r="AA5" s="12" t="s">
        <v>100</v>
      </c>
      <c r="AB5" s="12" t="s">
        <v>100</v>
      </c>
      <c r="AC5" s="12" t="s">
        <v>121</v>
      </c>
      <c r="AD5" s="17">
        <v>43891</v>
      </c>
      <c r="AE5" s="12">
        <v>442</v>
      </c>
      <c r="AF5" s="12">
        <v>353.6</v>
      </c>
      <c r="AG5" s="12">
        <v>3030</v>
      </c>
      <c r="AH5" s="12">
        <v>2424</v>
      </c>
      <c r="AI5" s="12" t="s">
        <v>100</v>
      </c>
      <c r="AJ5" s="12" t="s">
        <v>100</v>
      </c>
      <c r="AK5" s="12" t="s">
        <v>100</v>
      </c>
      <c r="AL5" s="12">
        <v>0</v>
      </c>
      <c r="AM5" s="12" t="s">
        <v>122</v>
      </c>
      <c r="AN5" s="12" t="s">
        <v>100</v>
      </c>
      <c r="AO5" s="12" t="b">
        <v>1</v>
      </c>
      <c r="AP5" s="12" t="s">
        <v>102</v>
      </c>
      <c r="AQ5" s="12" t="b">
        <v>1</v>
      </c>
      <c r="AR5" s="13">
        <v>88.399999999999906</v>
      </c>
      <c r="AS5" s="14">
        <f>O5/AR5</f>
        <v>678.73303167420886</v>
      </c>
      <c r="AT5" s="12"/>
      <c r="AU5" s="12" t="s">
        <v>100</v>
      </c>
      <c r="AV5" s="17">
        <v>44105</v>
      </c>
      <c r="AW5" s="17" t="s">
        <v>100</v>
      </c>
      <c r="AX5" s="12">
        <v>0</v>
      </c>
      <c r="AY5" s="17" t="s">
        <v>100</v>
      </c>
      <c r="AZ5" s="12" t="b">
        <v>1</v>
      </c>
      <c r="BA5" s="12" t="s">
        <v>100</v>
      </c>
      <c r="BB5" s="12" t="s">
        <v>100</v>
      </c>
      <c r="BC5" s="19">
        <v>679</v>
      </c>
      <c r="BD5" s="19">
        <v>99</v>
      </c>
      <c r="BE5" s="12">
        <v>60000</v>
      </c>
      <c r="BF5" s="12" t="b">
        <v>1</v>
      </c>
      <c r="BG5" s="12" t="s">
        <v>100</v>
      </c>
      <c r="BH5" s="12" t="s">
        <v>100</v>
      </c>
      <c r="BI5" s="12" t="s">
        <v>100</v>
      </c>
      <c r="BJ5" s="12" t="s">
        <v>112</v>
      </c>
      <c r="BK5" s="12" t="s">
        <v>100</v>
      </c>
      <c r="BL5" s="12" t="b">
        <v>0</v>
      </c>
      <c r="BM5" s="12" t="s">
        <v>100</v>
      </c>
      <c r="BN5" s="12" t="s">
        <v>100</v>
      </c>
      <c r="BO5" s="12" t="s">
        <v>100</v>
      </c>
      <c r="BP5" s="12" t="s">
        <v>100</v>
      </c>
      <c r="BQ5" s="12" t="s">
        <v>100</v>
      </c>
      <c r="BR5" s="12" t="s">
        <v>100</v>
      </c>
      <c r="BS5" s="12" t="s">
        <v>100</v>
      </c>
      <c r="BT5" s="12"/>
      <c r="BU5" s="12" t="s">
        <v>100</v>
      </c>
      <c r="BV5" s="12" t="s">
        <v>100</v>
      </c>
      <c r="BW5" s="12" t="s">
        <v>100</v>
      </c>
      <c r="BX5" s="12" t="s">
        <v>123</v>
      </c>
      <c r="BY5" s="12" t="s">
        <v>100</v>
      </c>
      <c r="BZ5" s="12" t="s">
        <v>100</v>
      </c>
      <c r="CA5" s="12" t="b">
        <v>0</v>
      </c>
      <c r="CB5" s="12" t="s">
        <v>100</v>
      </c>
      <c r="CC5" s="12">
        <v>60000</v>
      </c>
      <c r="CD5" s="12">
        <v>0</v>
      </c>
      <c r="CE5" s="12" t="s">
        <v>124</v>
      </c>
      <c r="CF5" s="12" t="s">
        <v>100</v>
      </c>
      <c r="CG5" s="12" t="s">
        <v>100</v>
      </c>
      <c r="CH5" s="12" t="s">
        <v>116</v>
      </c>
      <c r="CI5" s="12" t="s">
        <v>100</v>
      </c>
      <c r="CJ5" s="12" t="s">
        <v>100</v>
      </c>
      <c r="CK5" s="12">
        <v>271</v>
      </c>
      <c r="CL5" s="12">
        <v>1</v>
      </c>
      <c r="CM5" s="20"/>
      <c r="CN5" s="16"/>
      <c r="CO5" s="20"/>
      <c r="CP5" s="20"/>
      <c r="CQ5" s="12" t="s">
        <v>125</v>
      </c>
    </row>
    <row r="6" spans="1:95" ht="30" customHeight="1" x14ac:dyDescent="0.25">
      <c r="A6" s="9">
        <v>4</v>
      </c>
      <c r="B6" s="9">
        <v>112</v>
      </c>
      <c r="C6" s="10" t="s">
        <v>126</v>
      </c>
      <c r="D6" s="11" t="s">
        <v>127</v>
      </c>
      <c r="E6" s="11" t="s">
        <v>128</v>
      </c>
      <c r="F6" s="11" t="s">
        <v>107</v>
      </c>
      <c r="G6" s="12"/>
      <c r="H6" s="12" t="s">
        <v>129</v>
      </c>
      <c r="I6" s="11" t="s">
        <v>98</v>
      </c>
      <c r="J6" s="37">
        <v>140</v>
      </c>
      <c r="K6" s="35">
        <f t="shared" si="0"/>
        <v>892.85714285714289</v>
      </c>
      <c r="L6" s="54">
        <f t="shared" si="4"/>
        <v>1.4157903093198443E-4</v>
      </c>
      <c r="M6" s="54">
        <f t="shared" si="5"/>
        <v>0.3482017849070686</v>
      </c>
      <c r="N6" s="14">
        <v>125000</v>
      </c>
      <c r="O6" s="15">
        <f t="shared" si="1"/>
        <v>87500</v>
      </c>
      <c r="P6" s="15">
        <v>14000</v>
      </c>
      <c r="Q6" s="15">
        <f t="shared" si="2"/>
        <v>14000</v>
      </c>
      <c r="R6" s="35">
        <f t="shared" si="3"/>
        <v>100</v>
      </c>
      <c r="S6" s="14">
        <f t="shared" si="6"/>
        <v>424000</v>
      </c>
      <c r="T6" s="16">
        <v>37500</v>
      </c>
      <c r="U6" s="15">
        <v>0</v>
      </c>
      <c r="V6" s="14">
        <v>73500</v>
      </c>
      <c r="W6" s="12"/>
      <c r="X6" s="12" t="s">
        <v>130</v>
      </c>
      <c r="Y6" s="12" t="s">
        <v>131</v>
      </c>
      <c r="Z6" s="12"/>
      <c r="AA6" s="12"/>
      <c r="AB6" s="12"/>
      <c r="AC6" s="12"/>
      <c r="AD6" s="17">
        <v>43831</v>
      </c>
      <c r="AE6" s="12"/>
      <c r="AF6" s="12"/>
      <c r="AG6" s="12"/>
      <c r="AH6" s="12"/>
      <c r="AI6" s="12"/>
      <c r="AJ6" s="12"/>
      <c r="AK6" s="12"/>
      <c r="AL6" s="12"/>
      <c r="AM6" s="12">
        <v>3216332016</v>
      </c>
      <c r="AN6" s="12"/>
      <c r="AO6" s="12" t="b">
        <v>0</v>
      </c>
      <c r="AP6" s="12" t="s">
        <v>132</v>
      </c>
      <c r="AQ6" s="12" t="b">
        <v>1</v>
      </c>
      <c r="AR6" s="13">
        <v>28</v>
      </c>
      <c r="AS6" s="14">
        <f>O6/AR6</f>
        <v>3125</v>
      </c>
      <c r="AT6" s="12"/>
      <c r="AU6" s="12"/>
      <c r="AV6" s="17" t="s">
        <v>133</v>
      </c>
      <c r="AW6" s="17"/>
      <c r="AX6" s="12"/>
      <c r="AY6" s="17"/>
      <c r="AZ6" s="12"/>
      <c r="BA6" s="12"/>
      <c r="BB6" s="12"/>
      <c r="BC6" s="19">
        <v>893</v>
      </c>
      <c r="BD6" s="19">
        <v>4464</v>
      </c>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v>1</v>
      </c>
      <c r="CM6" s="20"/>
      <c r="CN6" s="16"/>
      <c r="CO6" s="20"/>
      <c r="CP6" s="20"/>
      <c r="CQ6"/>
    </row>
    <row r="7" spans="1:95" ht="30" customHeight="1" x14ac:dyDescent="0.25">
      <c r="A7" s="9">
        <v>8</v>
      </c>
      <c r="B7" s="9">
        <v>116</v>
      </c>
      <c r="C7" s="10" t="s">
        <v>164</v>
      </c>
      <c r="D7" s="12" t="s">
        <v>165</v>
      </c>
      <c r="E7" s="11" t="s">
        <v>149</v>
      </c>
      <c r="F7" s="11" t="s">
        <v>150</v>
      </c>
      <c r="G7" s="12" t="s">
        <v>151</v>
      </c>
      <c r="H7" s="12" t="s">
        <v>152</v>
      </c>
      <c r="I7" s="11" t="s">
        <v>98</v>
      </c>
      <c r="J7" s="37">
        <v>2042</v>
      </c>
      <c r="K7" s="35">
        <f t="shared" si="0"/>
        <v>122.42899118511264</v>
      </c>
      <c r="L7" s="54">
        <f t="shared" si="4"/>
        <v>2.0650312940222299E-3</v>
      </c>
      <c r="M7" s="54">
        <f t="shared" si="5"/>
        <v>0.35026681620109085</v>
      </c>
      <c r="N7" s="14">
        <v>250000</v>
      </c>
      <c r="O7" s="15">
        <f t="shared" si="1"/>
        <v>250000</v>
      </c>
      <c r="P7" s="15">
        <v>1304838</v>
      </c>
      <c r="Q7" s="15">
        <f t="shared" si="2"/>
        <v>250000</v>
      </c>
      <c r="R7" s="35">
        <f t="shared" si="3"/>
        <v>122.42899118511264</v>
      </c>
      <c r="S7" s="14">
        <f>S6+Q7</f>
        <v>674000</v>
      </c>
      <c r="T7" s="16">
        <v>0</v>
      </c>
      <c r="U7" s="15">
        <v>0</v>
      </c>
      <c r="V7" s="14"/>
      <c r="W7" s="12"/>
      <c r="X7" s="12"/>
      <c r="Y7" s="12" t="s">
        <v>154</v>
      </c>
      <c r="Z7" s="12" t="s">
        <v>100</v>
      </c>
      <c r="AA7" s="12" t="s">
        <v>100</v>
      </c>
      <c r="AB7" s="12" t="s">
        <v>100</v>
      </c>
      <c r="AC7" s="12" t="s">
        <v>100</v>
      </c>
      <c r="AD7" s="17">
        <v>44136</v>
      </c>
      <c r="AE7" s="12" t="s">
        <v>100</v>
      </c>
      <c r="AF7" s="12" t="s">
        <v>100</v>
      </c>
      <c r="AG7" s="12" t="s">
        <v>100</v>
      </c>
      <c r="AH7" s="12" t="s">
        <v>100</v>
      </c>
      <c r="AI7" s="12" t="s">
        <v>100</v>
      </c>
      <c r="AJ7" s="12" t="s">
        <v>100</v>
      </c>
      <c r="AK7" s="12" t="s">
        <v>100</v>
      </c>
      <c r="AL7" s="12">
        <v>0</v>
      </c>
      <c r="AM7" s="12" t="s">
        <v>155</v>
      </c>
      <c r="AN7" s="12" t="s">
        <v>100</v>
      </c>
      <c r="AO7" s="12" t="b">
        <v>0</v>
      </c>
      <c r="AP7" s="12" t="s">
        <v>102</v>
      </c>
      <c r="AQ7" s="12" t="b">
        <v>0</v>
      </c>
      <c r="AR7" s="13">
        <v>0</v>
      </c>
      <c r="AS7" s="14">
        <v>0</v>
      </c>
      <c r="AT7" s="12" t="s">
        <v>100</v>
      </c>
      <c r="AU7" s="12" t="s">
        <v>100</v>
      </c>
      <c r="AV7" s="17">
        <v>44256</v>
      </c>
      <c r="AW7" s="17">
        <v>43831</v>
      </c>
      <c r="AX7" s="12">
        <v>25000</v>
      </c>
      <c r="AY7" s="17">
        <v>43952</v>
      </c>
      <c r="AZ7" s="12" t="b">
        <v>0</v>
      </c>
      <c r="BA7" s="12" t="s">
        <v>100</v>
      </c>
      <c r="BB7" s="12" t="s">
        <v>100</v>
      </c>
      <c r="BC7" s="19" t="s">
        <v>100</v>
      </c>
      <c r="BD7" s="19">
        <v>122</v>
      </c>
      <c r="BE7" s="12" t="s">
        <v>100</v>
      </c>
      <c r="BF7" s="12" t="b">
        <v>0</v>
      </c>
      <c r="BG7" s="12" t="s">
        <v>100</v>
      </c>
      <c r="BH7" s="12" t="s">
        <v>100</v>
      </c>
      <c r="BI7" s="12" t="s">
        <v>100</v>
      </c>
      <c r="BJ7" s="12" t="s">
        <v>100</v>
      </c>
      <c r="BK7" s="12">
        <v>225000</v>
      </c>
      <c r="BL7" s="12" t="b">
        <v>0</v>
      </c>
      <c r="BM7" s="12" t="s">
        <v>100</v>
      </c>
      <c r="BN7" s="12" t="s">
        <v>100</v>
      </c>
      <c r="BO7" s="12" t="s">
        <v>100</v>
      </c>
      <c r="BP7" s="12" t="s">
        <v>100</v>
      </c>
      <c r="BQ7" s="12" t="s">
        <v>100</v>
      </c>
      <c r="BR7" s="12" t="s">
        <v>100</v>
      </c>
      <c r="BS7" s="12" t="s">
        <v>100</v>
      </c>
      <c r="BT7" s="12" t="s">
        <v>156</v>
      </c>
      <c r="BU7" s="12" t="s">
        <v>100</v>
      </c>
      <c r="BV7" s="12" t="s">
        <v>100</v>
      </c>
      <c r="BW7" s="12">
        <v>12760</v>
      </c>
      <c r="BX7" s="12" t="s">
        <v>166</v>
      </c>
      <c r="BY7" s="12" t="s">
        <v>100</v>
      </c>
      <c r="BZ7" s="12" t="s">
        <v>100</v>
      </c>
      <c r="CA7" s="12" t="b">
        <v>0</v>
      </c>
      <c r="CB7" s="12" t="s">
        <v>100</v>
      </c>
      <c r="CC7" s="12">
        <v>0</v>
      </c>
      <c r="CD7" s="12">
        <v>0</v>
      </c>
      <c r="CE7" s="12" t="s">
        <v>158</v>
      </c>
      <c r="CF7" s="12" t="s">
        <v>100</v>
      </c>
      <c r="CG7" s="12" t="s">
        <v>100</v>
      </c>
      <c r="CH7" s="12" t="s">
        <v>100</v>
      </c>
      <c r="CI7" s="12" t="s">
        <v>100</v>
      </c>
      <c r="CJ7" s="12" t="s">
        <v>100</v>
      </c>
      <c r="CK7" s="12" t="s">
        <v>100</v>
      </c>
      <c r="CL7" s="12">
        <v>1</v>
      </c>
      <c r="CM7" s="20"/>
      <c r="CN7" s="16"/>
      <c r="CO7" s="20"/>
      <c r="CP7" s="20"/>
      <c r="CQ7" s="21" t="s">
        <v>167</v>
      </c>
    </row>
    <row r="8" spans="1:95" ht="30" customHeight="1" x14ac:dyDescent="0.25">
      <c r="A8" s="9">
        <v>9</v>
      </c>
      <c r="B8" s="9">
        <v>117</v>
      </c>
      <c r="C8" s="10" t="s">
        <v>168</v>
      </c>
      <c r="D8" s="12" t="s">
        <v>169</v>
      </c>
      <c r="E8" s="11" t="s">
        <v>128</v>
      </c>
      <c r="F8" s="11" t="s">
        <v>120</v>
      </c>
      <c r="G8" s="12" t="s">
        <v>170</v>
      </c>
      <c r="H8" s="12" t="s">
        <v>171</v>
      </c>
      <c r="I8" s="11" t="s">
        <v>98</v>
      </c>
      <c r="J8" s="37">
        <v>596.5</v>
      </c>
      <c r="K8" s="35">
        <f t="shared" si="0"/>
        <v>214.96144174350377</v>
      </c>
      <c r="L8" s="54">
        <f t="shared" si="4"/>
        <v>6.0322779964949074E-4</v>
      </c>
      <c r="M8" s="54">
        <f t="shared" si="5"/>
        <v>0.35087004400074034</v>
      </c>
      <c r="N8" s="14">
        <v>128224.5</v>
      </c>
      <c r="O8" s="15">
        <f t="shared" si="1"/>
        <v>93224.5</v>
      </c>
      <c r="P8" s="15">
        <v>72773</v>
      </c>
      <c r="Q8" s="15">
        <f t="shared" si="2"/>
        <v>72773</v>
      </c>
      <c r="R8" s="35">
        <f t="shared" si="3"/>
        <v>122</v>
      </c>
      <c r="S8" s="14">
        <f t="shared" si="6"/>
        <v>746773</v>
      </c>
      <c r="T8" s="16">
        <v>35000</v>
      </c>
      <c r="U8" s="15">
        <v>0</v>
      </c>
      <c r="V8" s="14">
        <v>20451.5</v>
      </c>
      <c r="W8" s="12"/>
      <c r="X8" s="11" t="s">
        <v>172</v>
      </c>
      <c r="Y8" s="12" t="s">
        <v>131</v>
      </c>
      <c r="Z8" s="12" t="s">
        <v>100</v>
      </c>
      <c r="AA8" s="12" t="s">
        <v>100</v>
      </c>
      <c r="AB8" s="12" t="s">
        <v>100</v>
      </c>
      <c r="AC8" s="12" t="s">
        <v>173</v>
      </c>
      <c r="AD8" s="17">
        <v>43800</v>
      </c>
      <c r="AE8" s="12">
        <v>164</v>
      </c>
      <c r="AF8" s="12">
        <v>73.8</v>
      </c>
      <c r="AG8" s="12">
        <v>1193</v>
      </c>
      <c r="AH8" s="12">
        <v>596.5</v>
      </c>
      <c r="AI8" s="12" t="s">
        <v>100</v>
      </c>
      <c r="AJ8" s="12" t="s">
        <v>100</v>
      </c>
      <c r="AK8" s="12" t="s">
        <v>100</v>
      </c>
      <c r="AL8" s="12">
        <v>1</v>
      </c>
      <c r="AM8" s="12">
        <v>3213508401</v>
      </c>
      <c r="AN8" s="12" t="s">
        <v>100</v>
      </c>
      <c r="AO8" s="12" t="b">
        <v>1</v>
      </c>
      <c r="AP8" s="12" t="s">
        <v>132</v>
      </c>
      <c r="AQ8" s="12" t="b">
        <v>1</v>
      </c>
      <c r="AR8" s="13">
        <v>90.2</v>
      </c>
      <c r="AS8" s="14">
        <f t="shared" ref="AS8:AS14" si="7">O8/AR8</f>
        <v>1033.5310421286031</v>
      </c>
      <c r="AT8" s="12" t="s">
        <v>100</v>
      </c>
      <c r="AU8" s="12" t="s">
        <v>100</v>
      </c>
      <c r="AV8" s="17">
        <v>44104</v>
      </c>
      <c r="AW8" s="17">
        <v>42877</v>
      </c>
      <c r="AX8" s="12">
        <v>20451.5</v>
      </c>
      <c r="AY8" s="17">
        <v>43769</v>
      </c>
      <c r="AZ8" s="12" t="b">
        <v>1</v>
      </c>
      <c r="BA8" s="12" t="s">
        <v>100</v>
      </c>
      <c r="BB8" s="12" t="s">
        <v>100</v>
      </c>
      <c r="BC8" s="19">
        <v>1422</v>
      </c>
      <c r="BD8" s="19">
        <v>215</v>
      </c>
      <c r="BE8" s="12">
        <v>107773</v>
      </c>
      <c r="BF8" s="12" t="b">
        <v>1</v>
      </c>
      <c r="BG8" s="12" t="s">
        <v>100</v>
      </c>
      <c r="BH8" s="12" t="s">
        <v>100</v>
      </c>
      <c r="BI8" s="12" t="s">
        <v>100</v>
      </c>
      <c r="BJ8" s="12" t="s">
        <v>112</v>
      </c>
      <c r="BK8" s="12" t="s">
        <v>100</v>
      </c>
      <c r="BL8" s="12" t="b">
        <v>0</v>
      </c>
      <c r="BM8" s="12" t="s">
        <v>100</v>
      </c>
      <c r="BN8" s="12" t="s">
        <v>100</v>
      </c>
      <c r="BO8" s="12" t="s">
        <v>100</v>
      </c>
      <c r="BP8" s="12" t="s">
        <v>100</v>
      </c>
      <c r="BQ8" s="12" t="s">
        <v>100</v>
      </c>
      <c r="BR8" s="12" t="s">
        <v>100</v>
      </c>
      <c r="BS8" s="12" t="s">
        <v>100</v>
      </c>
      <c r="BT8" s="12" t="s">
        <v>100</v>
      </c>
      <c r="BU8" s="12" t="s">
        <v>100</v>
      </c>
      <c r="BV8" s="12" t="s">
        <v>100</v>
      </c>
      <c r="BW8" s="12" t="s">
        <v>100</v>
      </c>
      <c r="BX8" s="12" t="s">
        <v>174</v>
      </c>
      <c r="BY8" s="12" t="s">
        <v>100</v>
      </c>
      <c r="BZ8" s="12" t="s">
        <v>100</v>
      </c>
      <c r="CA8" s="12" t="b">
        <v>0</v>
      </c>
      <c r="CB8" s="12" t="s">
        <v>100</v>
      </c>
      <c r="CC8" s="12">
        <v>72773</v>
      </c>
      <c r="CD8" s="12" t="s">
        <v>100</v>
      </c>
      <c r="CE8" s="12" t="s">
        <v>100</v>
      </c>
      <c r="CF8" s="12" t="s">
        <v>100</v>
      </c>
      <c r="CG8" s="12" t="s">
        <v>100</v>
      </c>
      <c r="CH8" s="12" t="s">
        <v>100</v>
      </c>
      <c r="CI8" s="12" t="s">
        <v>100</v>
      </c>
      <c r="CJ8" s="12" t="s">
        <v>100</v>
      </c>
      <c r="CK8" s="12">
        <v>404</v>
      </c>
      <c r="CL8" s="12">
        <v>1</v>
      </c>
      <c r="CM8" s="20"/>
      <c r="CN8" s="16"/>
      <c r="CO8" s="20"/>
      <c r="CP8" s="20"/>
      <c r="CQ8" s="12" t="s">
        <v>175</v>
      </c>
    </row>
    <row r="9" spans="1:95" ht="30" customHeight="1" x14ac:dyDescent="0.25">
      <c r="A9" s="9">
        <v>10</v>
      </c>
      <c r="B9" s="9">
        <v>118</v>
      </c>
      <c r="C9" s="10" t="s">
        <v>176</v>
      </c>
      <c r="D9" s="12" t="s">
        <v>169</v>
      </c>
      <c r="E9" s="11" t="s">
        <v>128</v>
      </c>
      <c r="F9" s="11" t="s">
        <v>120</v>
      </c>
      <c r="G9" s="12" t="s">
        <v>170</v>
      </c>
      <c r="H9" s="12" t="s">
        <v>171</v>
      </c>
      <c r="I9" s="11" t="s">
        <v>98</v>
      </c>
      <c r="J9" s="37">
        <v>605</v>
      </c>
      <c r="K9" s="35">
        <f t="shared" si="0"/>
        <v>214.97768595041322</v>
      </c>
      <c r="L9" s="54">
        <f t="shared" si="4"/>
        <v>6.1182366938464694E-4</v>
      </c>
      <c r="M9" s="54">
        <f t="shared" si="5"/>
        <v>0.35148186767012501</v>
      </c>
      <c r="N9" s="14">
        <v>130061.5</v>
      </c>
      <c r="O9" s="15">
        <f t="shared" si="1"/>
        <v>95061.5</v>
      </c>
      <c r="P9" s="15">
        <v>73810</v>
      </c>
      <c r="Q9" s="15">
        <f t="shared" si="2"/>
        <v>73810</v>
      </c>
      <c r="R9" s="35">
        <f t="shared" si="3"/>
        <v>122</v>
      </c>
      <c r="S9" s="14">
        <f t="shared" si="6"/>
        <v>820583</v>
      </c>
      <c r="T9" s="16">
        <v>35000</v>
      </c>
      <c r="U9" s="15">
        <v>0</v>
      </c>
      <c r="V9" s="14">
        <v>21251.5</v>
      </c>
      <c r="W9" s="12"/>
      <c r="X9" s="11" t="s">
        <v>172</v>
      </c>
      <c r="Y9" s="12" t="s">
        <v>131</v>
      </c>
      <c r="Z9" s="12" t="s">
        <v>100</v>
      </c>
      <c r="AA9" s="12" t="s">
        <v>100</v>
      </c>
      <c r="AB9" s="12" t="s">
        <v>100</v>
      </c>
      <c r="AC9" s="12" t="s">
        <v>173</v>
      </c>
      <c r="AD9" s="17">
        <v>43891</v>
      </c>
      <c r="AE9" s="12">
        <v>167</v>
      </c>
      <c r="AF9" s="12">
        <v>75.150000000000006</v>
      </c>
      <c r="AG9" s="12">
        <v>1210</v>
      </c>
      <c r="AH9" s="12">
        <v>605</v>
      </c>
      <c r="AI9" s="12" t="s">
        <v>100</v>
      </c>
      <c r="AJ9" s="12" t="s">
        <v>100</v>
      </c>
      <c r="AK9" s="12" t="s">
        <v>100</v>
      </c>
      <c r="AL9" s="12">
        <v>1</v>
      </c>
      <c r="AM9" s="12">
        <v>3213508401</v>
      </c>
      <c r="AN9" s="12" t="s">
        <v>100</v>
      </c>
      <c r="AO9" s="12" t="b">
        <v>0</v>
      </c>
      <c r="AP9" s="12" t="s">
        <v>132</v>
      </c>
      <c r="AQ9" s="12" t="b">
        <v>0</v>
      </c>
      <c r="AR9" s="13">
        <v>91.85</v>
      </c>
      <c r="AS9" s="14">
        <f t="shared" si="7"/>
        <v>1034.9646162221013</v>
      </c>
      <c r="AT9" s="12" t="s">
        <v>100</v>
      </c>
      <c r="AU9" s="12" t="s">
        <v>100</v>
      </c>
      <c r="AV9" s="17">
        <v>44104</v>
      </c>
      <c r="AW9" s="17">
        <v>42654</v>
      </c>
      <c r="AX9" s="12">
        <v>21251.5</v>
      </c>
      <c r="AY9" s="17" t="s">
        <v>100</v>
      </c>
      <c r="AZ9" s="12" t="b">
        <v>0</v>
      </c>
      <c r="BA9" s="12" t="s">
        <v>100</v>
      </c>
      <c r="BB9" s="12" t="s">
        <v>100</v>
      </c>
      <c r="BC9" s="19">
        <v>1416</v>
      </c>
      <c r="BD9" s="19">
        <v>215</v>
      </c>
      <c r="BE9" s="12">
        <v>108810</v>
      </c>
      <c r="BF9" s="12" t="b">
        <v>0</v>
      </c>
      <c r="BG9" s="12" t="s">
        <v>100</v>
      </c>
      <c r="BH9" s="12" t="s">
        <v>100</v>
      </c>
      <c r="BI9" s="12" t="s">
        <v>100</v>
      </c>
      <c r="BJ9" s="12" t="s">
        <v>112</v>
      </c>
      <c r="BK9" s="12" t="s">
        <v>100</v>
      </c>
      <c r="BL9" s="12" t="b">
        <v>0</v>
      </c>
      <c r="BM9" s="12" t="s">
        <v>100</v>
      </c>
      <c r="BN9" s="12" t="s">
        <v>100</v>
      </c>
      <c r="BO9" s="12" t="s">
        <v>100</v>
      </c>
      <c r="BP9" s="12" t="s">
        <v>100</v>
      </c>
      <c r="BQ9" s="12" t="s">
        <v>100</v>
      </c>
      <c r="BR9" s="12" t="s">
        <v>100</v>
      </c>
      <c r="BS9" s="12" t="s">
        <v>100</v>
      </c>
      <c r="BT9" s="12" t="s">
        <v>100</v>
      </c>
      <c r="BU9" s="12" t="s">
        <v>100</v>
      </c>
      <c r="BV9" s="12" t="s">
        <v>100</v>
      </c>
      <c r="BW9" s="12" t="s">
        <v>100</v>
      </c>
      <c r="BX9" s="12" t="s">
        <v>177</v>
      </c>
      <c r="BY9" s="12" t="s">
        <v>100</v>
      </c>
      <c r="BZ9" s="12" t="s">
        <v>100</v>
      </c>
      <c r="CA9" s="12" t="b">
        <v>0</v>
      </c>
      <c r="CB9" s="12" t="s">
        <v>100</v>
      </c>
      <c r="CC9" s="12">
        <v>73810</v>
      </c>
      <c r="CD9" s="12" t="s">
        <v>100</v>
      </c>
      <c r="CE9" s="12" t="s">
        <v>100</v>
      </c>
      <c r="CF9" s="12" t="s">
        <v>100</v>
      </c>
      <c r="CG9" s="12" t="s">
        <v>100</v>
      </c>
      <c r="CH9" s="12" t="s">
        <v>100</v>
      </c>
      <c r="CI9" s="12" t="s">
        <v>100</v>
      </c>
      <c r="CJ9" s="12" t="s">
        <v>100</v>
      </c>
      <c r="CK9" s="12">
        <v>300</v>
      </c>
      <c r="CL9" s="12">
        <v>1</v>
      </c>
      <c r="CM9" s="20"/>
      <c r="CN9" s="16"/>
      <c r="CO9" s="20"/>
      <c r="CP9" s="20"/>
      <c r="CQ9" s="12" t="s">
        <v>175</v>
      </c>
    </row>
    <row r="10" spans="1:95" ht="30" customHeight="1" x14ac:dyDescent="0.25">
      <c r="A10" s="9">
        <v>11</v>
      </c>
      <c r="B10" s="9">
        <v>119</v>
      </c>
      <c r="C10" s="10" t="s">
        <v>178</v>
      </c>
      <c r="D10" s="12" t="s">
        <v>169</v>
      </c>
      <c r="E10" s="11" t="s">
        <v>128</v>
      </c>
      <c r="F10" s="11" t="s">
        <v>120</v>
      </c>
      <c r="G10" s="12" t="s">
        <v>170</v>
      </c>
      <c r="H10" s="12" t="s">
        <v>171</v>
      </c>
      <c r="I10" s="11" t="s">
        <v>98</v>
      </c>
      <c r="J10" s="37">
        <v>567</v>
      </c>
      <c r="K10" s="35">
        <f t="shared" si="0"/>
        <v>219.79805996472663</v>
      </c>
      <c r="L10" s="54">
        <f t="shared" si="4"/>
        <v>5.7339507527453691E-4</v>
      </c>
      <c r="M10" s="54">
        <f t="shared" si="5"/>
        <v>0.35205526274539956</v>
      </c>
      <c r="N10" s="14">
        <v>124625.5</v>
      </c>
      <c r="O10" s="15">
        <f t="shared" si="1"/>
        <v>89625.5</v>
      </c>
      <c r="P10" s="15">
        <v>69174</v>
      </c>
      <c r="Q10" s="15">
        <f t="shared" si="2"/>
        <v>69174</v>
      </c>
      <c r="R10" s="35">
        <f t="shared" si="3"/>
        <v>122</v>
      </c>
      <c r="S10" s="14">
        <f t="shared" si="6"/>
        <v>889757</v>
      </c>
      <c r="T10" s="16">
        <v>35000</v>
      </c>
      <c r="U10" s="15">
        <v>0</v>
      </c>
      <c r="V10" s="14">
        <v>20451.5</v>
      </c>
      <c r="W10" s="12"/>
      <c r="X10" s="11" t="s">
        <v>172</v>
      </c>
      <c r="Y10" s="12" t="s">
        <v>131</v>
      </c>
      <c r="Z10" s="12" t="s">
        <v>100</v>
      </c>
      <c r="AA10" s="12" t="s">
        <v>100</v>
      </c>
      <c r="AB10" s="12" t="s">
        <v>100</v>
      </c>
      <c r="AC10" s="12" t="s">
        <v>173</v>
      </c>
      <c r="AD10" s="17">
        <v>43800</v>
      </c>
      <c r="AE10" s="12">
        <v>156</v>
      </c>
      <c r="AF10" s="12">
        <v>70.2</v>
      </c>
      <c r="AG10" s="12">
        <v>1134</v>
      </c>
      <c r="AH10" s="12">
        <v>567</v>
      </c>
      <c r="AI10" s="12" t="s">
        <v>100</v>
      </c>
      <c r="AJ10" s="12" t="s">
        <v>100</v>
      </c>
      <c r="AK10" s="12" t="s">
        <v>100</v>
      </c>
      <c r="AL10" s="12">
        <v>1</v>
      </c>
      <c r="AM10" s="12">
        <v>3213508401</v>
      </c>
      <c r="AN10" s="12" t="s">
        <v>100</v>
      </c>
      <c r="AO10" s="12" t="b">
        <v>1</v>
      </c>
      <c r="AP10" s="12" t="s">
        <v>132</v>
      </c>
      <c r="AQ10" s="12" t="b">
        <v>1</v>
      </c>
      <c r="AR10" s="13">
        <v>85.8</v>
      </c>
      <c r="AS10" s="14">
        <f t="shared" si="7"/>
        <v>1044.5862470862471</v>
      </c>
      <c r="AT10" s="12"/>
      <c r="AU10" s="12" t="s">
        <v>100</v>
      </c>
      <c r="AV10" s="17">
        <v>44104</v>
      </c>
      <c r="AW10" s="17">
        <v>42977</v>
      </c>
      <c r="AX10" s="12">
        <v>20451.5</v>
      </c>
      <c r="AY10" s="17">
        <v>43769</v>
      </c>
      <c r="AZ10" s="12" t="b">
        <v>1</v>
      </c>
      <c r="BA10" s="12" t="s">
        <v>100</v>
      </c>
      <c r="BB10" s="12" t="s">
        <v>100</v>
      </c>
      <c r="BC10" s="19">
        <v>1453</v>
      </c>
      <c r="BD10" s="19">
        <v>220</v>
      </c>
      <c r="BE10" s="12">
        <v>104174</v>
      </c>
      <c r="BF10" s="12" t="b">
        <v>1</v>
      </c>
      <c r="BG10" s="12" t="s">
        <v>100</v>
      </c>
      <c r="BH10" s="12" t="s">
        <v>100</v>
      </c>
      <c r="BI10" s="12" t="s">
        <v>100</v>
      </c>
      <c r="BJ10" s="12" t="s">
        <v>112</v>
      </c>
      <c r="BK10" s="12" t="s">
        <v>100</v>
      </c>
      <c r="BL10" s="12" t="b">
        <v>0</v>
      </c>
      <c r="BM10" s="12" t="s">
        <v>100</v>
      </c>
      <c r="BN10" s="12" t="s">
        <v>100</v>
      </c>
      <c r="BO10" s="12" t="s">
        <v>100</v>
      </c>
      <c r="BP10" s="12" t="s">
        <v>100</v>
      </c>
      <c r="BQ10" s="12" t="s">
        <v>100</v>
      </c>
      <c r="BR10" s="12" t="s">
        <v>100</v>
      </c>
      <c r="BS10" s="12" t="s">
        <v>100</v>
      </c>
      <c r="BT10" s="12"/>
      <c r="BU10" s="12" t="s">
        <v>100</v>
      </c>
      <c r="BV10" s="12" t="s">
        <v>100</v>
      </c>
      <c r="BW10" s="12" t="s">
        <v>100</v>
      </c>
      <c r="BX10" s="12" t="s">
        <v>179</v>
      </c>
      <c r="BY10" s="12" t="s">
        <v>100</v>
      </c>
      <c r="BZ10" s="12" t="s">
        <v>100</v>
      </c>
      <c r="CA10" s="12" t="b">
        <v>0</v>
      </c>
      <c r="CB10" s="12" t="s">
        <v>100</v>
      </c>
      <c r="CC10" s="12">
        <v>69174</v>
      </c>
      <c r="CD10" s="12" t="s">
        <v>100</v>
      </c>
      <c r="CE10" s="12"/>
      <c r="CF10" s="12" t="s">
        <v>100</v>
      </c>
      <c r="CG10" s="12" t="s">
        <v>100</v>
      </c>
      <c r="CH10" s="12" t="s">
        <v>100</v>
      </c>
      <c r="CI10" s="12" t="s">
        <v>100</v>
      </c>
      <c r="CJ10" s="12" t="s">
        <v>100</v>
      </c>
      <c r="CK10" s="12">
        <v>358</v>
      </c>
      <c r="CL10" s="12">
        <v>1</v>
      </c>
      <c r="CM10" s="20"/>
      <c r="CN10" s="16"/>
      <c r="CO10" s="20"/>
      <c r="CP10" s="20"/>
      <c r="CQ10" s="12" t="s">
        <v>175</v>
      </c>
    </row>
    <row r="11" spans="1:95" ht="30" customHeight="1" x14ac:dyDescent="0.25">
      <c r="A11" s="9">
        <v>12</v>
      </c>
      <c r="B11" s="9">
        <v>120</v>
      </c>
      <c r="C11" s="10" t="s">
        <v>180</v>
      </c>
      <c r="D11" s="12" t="s">
        <v>181</v>
      </c>
      <c r="E11" s="11" t="s">
        <v>94</v>
      </c>
      <c r="F11" s="11" t="s">
        <v>120</v>
      </c>
      <c r="G11" s="12" t="s">
        <v>108</v>
      </c>
      <c r="H11" s="12" t="s">
        <v>109</v>
      </c>
      <c r="I11" s="11" t="s">
        <v>98</v>
      </c>
      <c r="J11" s="37">
        <v>256.39999999999998</v>
      </c>
      <c r="K11" s="35">
        <f t="shared" si="0"/>
        <v>234.009360374415</v>
      </c>
      <c r="L11" s="54">
        <f t="shared" si="4"/>
        <v>2.5929188236400574E-4</v>
      </c>
      <c r="M11" s="54">
        <f t="shared" si="5"/>
        <v>0.35231455462776357</v>
      </c>
      <c r="N11" s="14">
        <v>60000</v>
      </c>
      <c r="O11" s="15">
        <f t="shared" si="1"/>
        <v>60000</v>
      </c>
      <c r="P11" s="15">
        <v>31281</v>
      </c>
      <c r="Q11" s="15">
        <f t="shared" si="2"/>
        <v>31281</v>
      </c>
      <c r="R11" s="35">
        <f t="shared" si="3"/>
        <v>122.00078003120126</v>
      </c>
      <c r="S11" s="14">
        <f t="shared" si="6"/>
        <v>921038</v>
      </c>
      <c r="T11" s="16">
        <v>0</v>
      </c>
      <c r="U11" s="15">
        <v>0</v>
      </c>
      <c r="V11" s="14">
        <v>28719</v>
      </c>
      <c r="W11" s="12"/>
      <c r="X11" s="11"/>
      <c r="Y11" s="12" t="s">
        <v>110</v>
      </c>
      <c r="Z11" s="12" t="s">
        <v>100</v>
      </c>
      <c r="AA11" s="12" t="s">
        <v>100</v>
      </c>
      <c r="AB11" s="12" t="s">
        <v>100</v>
      </c>
      <c r="AC11" s="12" t="s">
        <v>121</v>
      </c>
      <c r="AD11" s="17">
        <v>43891</v>
      </c>
      <c r="AE11" s="12">
        <v>192</v>
      </c>
      <c r="AF11" s="12">
        <v>153.6</v>
      </c>
      <c r="AG11" s="12">
        <v>1282</v>
      </c>
      <c r="AH11" s="12">
        <v>1025.5999999999999</v>
      </c>
      <c r="AI11" s="12" t="s">
        <v>100</v>
      </c>
      <c r="AJ11" s="12" t="s">
        <v>100</v>
      </c>
      <c r="AK11" s="12" t="s">
        <v>100</v>
      </c>
      <c r="AL11" s="12">
        <v>0</v>
      </c>
      <c r="AM11" s="12" t="s">
        <v>111</v>
      </c>
      <c r="AN11" s="12" t="s">
        <v>100</v>
      </c>
      <c r="AO11" s="12" t="b">
        <v>1</v>
      </c>
      <c r="AP11" s="12" t="s">
        <v>132</v>
      </c>
      <c r="AQ11" s="12" t="b">
        <v>1</v>
      </c>
      <c r="AR11" s="13">
        <v>38.4</v>
      </c>
      <c r="AS11" s="14">
        <f t="shared" si="7"/>
        <v>1562.5</v>
      </c>
      <c r="AT11" s="12" t="s">
        <v>100</v>
      </c>
      <c r="AU11" s="12" t="s">
        <v>100</v>
      </c>
      <c r="AV11" s="17">
        <v>44105</v>
      </c>
      <c r="AW11" s="17" t="s">
        <v>100</v>
      </c>
      <c r="AX11" s="12">
        <v>0</v>
      </c>
      <c r="AY11" s="17" t="s">
        <v>100</v>
      </c>
      <c r="AZ11" s="12" t="b">
        <v>1</v>
      </c>
      <c r="BA11" s="12" t="s">
        <v>100</v>
      </c>
      <c r="BB11" s="12" t="s">
        <v>100</v>
      </c>
      <c r="BC11" s="19">
        <v>1562</v>
      </c>
      <c r="BD11" s="19">
        <v>234</v>
      </c>
      <c r="BE11" s="12">
        <v>60000</v>
      </c>
      <c r="BF11" s="12" t="b">
        <v>1</v>
      </c>
      <c r="BG11" s="12" t="s">
        <v>100</v>
      </c>
      <c r="BH11" s="12" t="s">
        <v>100</v>
      </c>
      <c r="BI11" s="12" t="s">
        <v>100</v>
      </c>
      <c r="BJ11" s="12" t="s">
        <v>112</v>
      </c>
      <c r="BK11" s="12" t="s">
        <v>100</v>
      </c>
      <c r="BL11" s="12" t="b">
        <v>0</v>
      </c>
      <c r="BM11" s="12" t="s">
        <v>100</v>
      </c>
      <c r="BN11" s="12" t="s">
        <v>100</v>
      </c>
      <c r="BO11" s="12" t="s">
        <v>100</v>
      </c>
      <c r="BP11" s="12" t="s">
        <v>100</v>
      </c>
      <c r="BQ11" s="12" t="s">
        <v>100</v>
      </c>
      <c r="BR11" s="12" t="s">
        <v>100</v>
      </c>
      <c r="BS11" s="12" t="s">
        <v>100</v>
      </c>
      <c r="BT11" s="12" t="s">
        <v>100</v>
      </c>
      <c r="BU11" s="12" t="s">
        <v>100</v>
      </c>
      <c r="BV11" s="12" t="s">
        <v>100</v>
      </c>
      <c r="BW11" s="12" t="s">
        <v>100</v>
      </c>
      <c r="BX11" s="12" t="s">
        <v>114</v>
      </c>
      <c r="BY11" s="12" t="s">
        <v>100</v>
      </c>
      <c r="BZ11" s="12" t="s">
        <v>100</v>
      </c>
      <c r="CA11" s="12" t="b">
        <v>0</v>
      </c>
      <c r="CB11" s="12" t="s">
        <v>100</v>
      </c>
      <c r="CC11" s="12">
        <v>31281</v>
      </c>
      <c r="CD11" s="12">
        <v>0</v>
      </c>
      <c r="CE11" s="12" t="s">
        <v>182</v>
      </c>
      <c r="CF11" s="12" t="s">
        <v>100</v>
      </c>
      <c r="CG11" s="12" t="s">
        <v>100</v>
      </c>
      <c r="CH11" s="12" t="s">
        <v>116</v>
      </c>
      <c r="CI11" s="12" t="s">
        <v>100</v>
      </c>
      <c r="CJ11" s="12" t="s">
        <v>100</v>
      </c>
      <c r="CK11" s="12">
        <v>105</v>
      </c>
      <c r="CL11" s="12">
        <v>1</v>
      </c>
      <c r="CM11" s="20"/>
      <c r="CN11" s="16"/>
      <c r="CO11" s="20"/>
      <c r="CP11" s="20"/>
      <c r="CQ11" s="12" t="s">
        <v>125</v>
      </c>
    </row>
    <row r="12" spans="1:95" ht="30" customHeight="1" x14ac:dyDescent="0.25">
      <c r="A12" s="9">
        <v>14</v>
      </c>
      <c r="B12" s="9">
        <v>122</v>
      </c>
      <c r="C12" s="10" t="s">
        <v>185</v>
      </c>
      <c r="D12" s="12" t="s">
        <v>169</v>
      </c>
      <c r="E12" s="11" t="s">
        <v>128</v>
      </c>
      <c r="F12" s="11" t="s">
        <v>120</v>
      </c>
      <c r="G12" s="12" t="s">
        <v>170</v>
      </c>
      <c r="H12" s="12" t="s">
        <v>171</v>
      </c>
      <c r="I12" s="11" t="s">
        <v>98</v>
      </c>
      <c r="J12" s="37">
        <v>328.5</v>
      </c>
      <c r="K12" s="35">
        <f t="shared" si="0"/>
        <v>316.13850837138506</v>
      </c>
      <c r="L12" s="54">
        <f t="shared" si="4"/>
        <v>3.3220508329397775E-4</v>
      </c>
      <c r="M12" s="54">
        <f t="shared" si="5"/>
        <v>0.35264675971105752</v>
      </c>
      <c r="N12" s="14">
        <v>103851.5</v>
      </c>
      <c r="O12" s="15">
        <f t="shared" si="1"/>
        <v>68851.5</v>
      </c>
      <c r="P12" s="15">
        <v>40077</v>
      </c>
      <c r="Q12" s="15">
        <f t="shared" si="2"/>
        <v>40077</v>
      </c>
      <c r="R12" s="35">
        <f t="shared" si="3"/>
        <v>122</v>
      </c>
      <c r="S12" s="14">
        <f>S11+Q12</f>
        <v>961115</v>
      </c>
      <c r="T12" s="16">
        <v>35000</v>
      </c>
      <c r="U12" s="15">
        <v>0</v>
      </c>
      <c r="V12" s="14">
        <v>28774.5</v>
      </c>
      <c r="W12" s="12"/>
      <c r="X12" s="11" t="s">
        <v>172</v>
      </c>
      <c r="Y12" s="12" t="s">
        <v>131</v>
      </c>
      <c r="Z12" s="12" t="s">
        <v>100</v>
      </c>
      <c r="AA12" s="12" t="s">
        <v>100</v>
      </c>
      <c r="AB12" s="12" t="s">
        <v>100</v>
      </c>
      <c r="AC12" s="12" t="s">
        <v>173</v>
      </c>
      <c r="AD12" s="17">
        <v>43891</v>
      </c>
      <c r="AE12" s="12">
        <v>90</v>
      </c>
      <c r="AF12" s="12">
        <v>40.5</v>
      </c>
      <c r="AG12" s="12">
        <v>657</v>
      </c>
      <c r="AH12" s="12">
        <v>328.5</v>
      </c>
      <c r="AI12" s="12" t="s">
        <v>100</v>
      </c>
      <c r="AJ12" s="12" t="s">
        <v>100</v>
      </c>
      <c r="AK12" s="12" t="s">
        <v>100</v>
      </c>
      <c r="AL12" s="12">
        <v>1</v>
      </c>
      <c r="AM12" s="12">
        <v>3213508401</v>
      </c>
      <c r="AN12" s="12" t="s">
        <v>100</v>
      </c>
      <c r="AO12" s="12" t="b">
        <v>0</v>
      </c>
      <c r="AP12" s="12" t="s">
        <v>132</v>
      </c>
      <c r="AQ12" s="12" t="b">
        <v>1</v>
      </c>
      <c r="AR12" s="13">
        <v>49.5</v>
      </c>
      <c r="AS12" s="14">
        <f t="shared" si="7"/>
        <v>1390.939393939394</v>
      </c>
      <c r="AT12" s="12" t="s">
        <v>100</v>
      </c>
      <c r="AU12" s="12" t="s">
        <v>100</v>
      </c>
      <c r="AV12" s="17">
        <v>44104</v>
      </c>
      <c r="AW12" s="17">
        <v>42654</v>
      </c>
      <c r="AX12" s="12">
        <v>23851.5</v>
      </c>
      <c r="AY12" s="17">
        <v>43830</v>
      </c>
      <c r="AZ12" s="12" t="b">
        <v>0</v>
      </c>
      <c r="BA12" s="12" t="s">
        <v>100</v>
      </c>
      <c r="BB12" s="12" t="s">
        <v>100</v>
      </c>
      <c r="BC12" s="19">
        <v>2098</v>
      </c>
      <c r="BD12" s="19">
        <v>316</v>
      </c>
      <c r="BE12" s="12">
        <v>80000</v>
      </c>
      <c r="BF12" s="12" t="b">
        <v>0</v>
      </c>
      <c r="BG12" s="12" t="s">
        <v>100</v>
      </c>
      <c r="BH12" s="12" t="s">
        <v>100</v>
      </c>
      <c r="BI12" s="12" t="s">
        <v>100</v>
      </c>
      <c r="BJ12" s="12" t="s">
        <v>112</v>
      </c>
      <c r="BK12" s="12" t="s">
        <v>100</v>
      </c>
      <c r="BL12" s="12" t="b">
        <v>0</v>
      </c>
      <c r="BM12" s="12" t="s">
        <v>100</v>
      </c>
      <c r="BN12" s="12" t="s">
        <v>100</v>
      </c>
      <c r="BO12" s="12" t="s">
        <v>100</v>
      </c>
      <c r="BP12" s="12" t="s">
        <v>100</v>
      </c>
      <c r="BQ12" s="12" t="s">
        <v>100</v>
      </c>
      <c r="BR12" s="12" t="s">
        <v>100</v>
      </c>
      <c r="BS12" s="12" t="s">
        <v>100</v>
      </c>
      <c r="BT12" s="12" t="s">
        <v>100</v>
      </c>
      <c r="BU12" s="12" t="s">
        <v>100</v>
      </c>
      <c r="BV12" s="12" t="s">
        <v>100</v>
      </c>
      <c r="BW12" s="12" t="s">
        <v>100</v>
      </c>
      <c r="BX12" s="12" t="s">
        <v>186</v>
      </c>
      <c r="BY12" s="12" t="s">
        <v>100</v>
      </c>
      <c r="BZ12" s="12" t="s">
        <v>100</v>
      </c>
      <c r="CA12" s="12" t="b">
        <v>0</v>
      </c>
      <c r="CB12" s="12" t="s">
        <v>100</v>
      </c>
      <c r="CC12" s="12">
        <v>40077</v>
      </c>
      <c r="CD12" s="12" t="s">
        <v>100</v>
      </c>
      <c r="CE12" s="12" t="s">
        <v>100</v>
      </c>
      <c r="CF12" s="12" t="s">
        <v>100</v>
      </c>
      <c r="CG12" s="12" t="s">
        <v>100</v>
      </c>
      <c r="CH12" s="12" t="s">
        <v>100</v>
      </c>
      <c r="CI12" s="12" t="s">
        <v>100</v>
      </c>
      <c r="CJ12" s="12" t="s">
        <v>100</v>
      </c>
      <c r="CK12" s="12">
        <v>300</v>
      </c>
      <c r="CL12" s="12">
        <v>1</v>
      </c>
      <c r="CM12" s="20"/>
      <c r="CN12" s="16"/>
      <c r="CO12" s="20"/>
      <c r="CP12" s="20"/>
      <c r="CQ12" s="12" t="s">
        <v>175</v>
      </c>
    </row>
    <row r="13" spans="1:95" ht="30" customHeight="1" x14ac:dyDescent="0.25">
      <c r="A13" s="9">
        <v>16</v>
      </c>
      <c r="B13" s="9">
        <v>124</v>
      </c>
      <c r="C13" s="10" t="s">
        <v>201</v>
      </c>
      <c r="D13" s="12" t="s">
        <v>202</v>
      </c>
      <c r="E13" s="11" t="s">
        <v>203</v>
      </c>
      <c r="F13" s="11" t="s">
        <v>120</v>
      </c>
      <c r="G13" s="12" t="s">
        <v>204</v>
      </c>
      <c r="H13" s="12" t="s">
        <v>205</v>
      </c>
      <c r="I13" s="11" t="s">
        <v>98</v>
      </c>
      <c r="J13" s="37">
        <v>12.27</v>
      </c>
      <c r="K13" s="35">
        <f t="shared" si="0"/>
        <v>4074.9796251018747</v>
      </c>
      <c r="L13" s="54">
        <f t="shared" si="4"/>
        <v>1.2408390782396064E-5</v>
      </c>
      <c r="M13" s="54">
        <f t="shared" si="5"/>
        <v>0.35265916810183989</v>
      </c>
      <c r="N13" s="14">
        <v>50000</v>
      </c>
      <c r="O13" s="15">
        <f t="shared" si="1"/>
        <v>48503</v>
      </c>
      <c r="P13" s="15">
        <v>1497</v>
      </c>
      <c r="Q13" s="15">
        <f t="shared" si="2"/>
        <v>1497</v>
      </c>
      <c r="R13" s="35">
        <f t="shared" si="3"/>
        <v>122.00488997555013</v>
      </c>
      <c r="S13" s="14">
        <f t="shared" ref="S13:S31" si="8">S12+Q13</f>
        <v>962612</v>
      </c>
      <c r="T13" s="16">
        <v>0</v>
      </c>
      <c r="U13" s="15">
        <v>1497</v>
      </c>
      <c r="V13" s="14">
        <v>48503</v>
      </c>
      <c r="W13" s="12" t="s">
        <v>206</v>
      </c>
      <c r="X13" s="12"/>
      <c r="Y13" s="12" t="s">
        <v>207</v>
      </c>
      <c r="Z13" s="12" t="s">
        <v>100</v>
      </c>
      <c r="AA13" s="12" t="s">
        <v>100</v>
      </c>
      <c r="AB13" s="12" t="s">
        <v>100</v>
      </c>
      <c r="AC13" s="12" t="s">
        <v>208</v>
      </c>
      <c r="AD13" s="17">
        <v>43862</v>
      </c>
      <c r="AE13" s="12">
        <v>4.1580000000000004</v>
      </c>
      <c r="AF13" s="12">
        <v>1.21</v>
      </c>
      <c r="AG13" s="12">
        <v>25.04</v>
      </c>
      <c r="AH13" s="12">
        <v>12.77</v>
      </c>
      <c r="AI13" s="12" t="s">
        <v>100</v>
      </c>
      <c r="AJ13" s="12" t="s">
        <v>100</v>
      </c>
      <c r="AK13" s="12" t="s">
        <v>195</v>
      </c>
      <c r="AL13" s="12">
        <v>0</v>
      </c>
      <c r="AM13" s="12" t="s">
        <v>209</v>
      </c>
      <c r="AN13" s="12" t="s">
        <v>100</v>
      </c>
      <c r="AO13" s="12" t="b">
        <v>0</v>
      </c>
      <c r="AP13" s="12" t="s">
        <v>143</v>
      </c>
      <c r="AQ13" s="12" t="b">
        <v>1</v>
      </c>
      <c r="AR13" s="13">
        <v>2.948</v>
      </c>
      <c r="AS13" s="14">
        <f t="shared" si="7"/>
        <v>16452.849389416555</v>
      </c>
      <c r="AT13" s="12" t="s">
        <v>100</v>
      </c>
      <c r="AU13" s="12" t="s">
        <v>100</v>
      </c>
      <c r="AV13" s="17">
        <v>43921</v>
      </c>
      <c r="AW13" s="17">
        <v>43835</v>
      </c>
      <c r="AX13" s="12">
        <v>5000</v>
      </c>
      <c r="AY13" s="17">
        <v>43861</v>
      </c>
      <c r="AZ13" s="12" t="b">
        <v>0</v>
      </c>
      <c r="BA13" s="12" t="s">
        <v>100</v>
      </c>
      <c r="BB13" s="12" t="s">
        <v>100</v>
      </c>
      <c r="BC13" s="19" t="s">
        <v>100</v>
      </c>
      <c r="BD13" s="19" t="s">
        <v>100</v>
      </c>
      <c r="BE13" s="12">
        <v>45000</v>
      </c>
      <c r="BF13" s="12" t="b">
        <v>0</v>
      </c>
      <c r="BG13" s="12" t="s">
        <v>100</v>
      </c>
      <c r="BH13" s="12" t="s">
        <v>100</v>
      </c>
      <c r="BI13" s="12" t="s">
        <v>100</v>
      </c>
      <c r="BJ13" s="12" t="s">
        <v>112</v>
      </c>
      <c r="BK13" s="12" t="s">
        <v>100</v>
      </c>
      <c r="BL13" s="12" t="b">
        <v>0</v>
      </c>
      <c r="BM13" s="12" t="s">
        <v>100</v>
      </c>
      <c r="BN13" s="12" t="s">
        <v>100</v>
      </c>
      <c r="BO13" s="12" t="s">
        <v>100</v>
      </c>
      <c r="BP13" s="12" t="s">
        <v>100</v>
      </c>
      <c r="BQ13" s="12" t="s">
        <v>100</v>
      </c>
      <c r="BR13" s="12" t="s">
        <v>100</v>
      </c>
      <c r="BS13" s="12" t="s">
        <v>100</v>
      </c>
      <c r="BT13" s="12" t="s">
        <v>100</v>
      </c>
      <c r="BU13" s="12" t="s">
        <v>100</v>
      </c>
      <c r="BV13" s="12" t="s">
        <v>100</v>
      </c>
      <c r="BW13" s="12" t="s">
        <v>100</v>
      </c>
      <c r="BX13" s="12" t="s">
        <v>210</v>
      </c>
      <c r="BY13" s="12" t="s">
        <v>100</v>
      </c>
      <c r="BZ13" s="12" t="s">
        <v>100</v>
      </c>
      <c r="CA13" s="12" t="b">
        <v>0</v>
      </c>
      <c r="CB13" s="12" t="s">
        <v>100</v>
      </c>
      <c r="CC13" s="12">
        <v>1497</v>
      </c>
      <c r="CD13" s="12" t="s">
        <v>100</v>
      </c>
      <c r="CE13" s="12" t="s">
        <v>100</v>
      </c>
      <c r="CF13" s="12" t="s">
        <v>100</v>
      </c>
      <c r="CG13" s="12" t="s">
        <v>100</v>
      </c>
      <c r="CH13" s="12" t="s">
        <v>211</v>
      </c>
      <c r="CI13" s="12" t="s">
        <v>100</v>
      </c>
      <c r="CJ13" s="12" t="s">
        <v>100</v>
      </c>
      <c r="CK13" s="12">
        <v>10</v>
      </c>
      <c r="CL13" s="12">
        <v>1</v>
      </c>
      <c r="CM13" s="20"/>
      <c r="CN13" s="16"/>
      <c r="CO13" s="20"/>
      <c r="CP13" s="20"/>
      <c r="CQ13" s="12" t="s">
        <v>212</v>
      </c>
    </row>
    <row r="14" spans="1:95" ht="30" customHeight="1" x14ac:dyDescent="0.25">
      <c r="A14" s="9">
        <v>17</v>
      </c>
      <c r="B14" s="9">
        <v>125</v>
      </c>
      <c r="C14" s="10" t="s">
        <v>213</v>
      </c>
      <c r="D14" s="12" t="s">
        <v>214</v>
      </c>
      <c r="E14" s="11" t="s">
        <v>215</v>
      </c>
      <c r="F14" s="11" t="s">
        <v>120</v>
      </c>
      <c r="G14" s="12" t="s">
        <v>204</v>
      </c>
      <c r="H14" s="12" t="s">
        <v>205</v>
      </c>
      <c r="I14" s="11" t="s">
        <v>98</v>
      </c>
      <c r="J14" s="37">
        <v>85.11</v>
      </c>
      <c r="K14" s="35">
        <f t="shared" si="0"/>
        <v>6458.0307836916927</v>
      </c>
      <c r="L14" s="54">
        <f t="shared" si="4"/>
        <v>8.6069938018722814E-5</v>
      </c>
      <c r="M14" s="54">
        <f t="shared" si="5"/>
        <v>0.35274523803985863</v>
      </c>
      <c r="N14" s="14">
        <v>549643</v>
      </c>
      <c r="O14" s="15">
        <f t="shared" si="1"/>
        <v>549643</v>
      </c>
      <c r="P14" s="15">
        <v>10383</v>
      </c>
      <c r="Q14" s="15">
        <f t="shared" si="2"/>
        <v>10383</v>
      </c>
      <c r="R14" s="35">
        <f t="shared" si="3"/>
        <v>121.99506520972859</v>
      </c>
      <c r="S14" s="14">
        <f t="shared" si="8"/>
        <v>972995</v>
      </c>
      <c r="T14" s="16">
        <v>0</v>
      </c>
      <c r="U14" s="15">
        <v>0</v>
      </c>
      <c r="V14" s="14">
        <v>539260</v>
      </c>
      <c r="W14" s="12"/>
      <c r="X14" s="12"/>
      <c r="Y14" s="12" t="s">
        <v>207</v>
      </c>
      <c r="Z14" s="12" t="s">
        <v>100</v>
      </c>
      <c r="AA14" s="12" t="s">
        <v>100</v>
      </c>
      <c r="AB14" s="12" t="s">
        <v>100</v>
      </c>
      <c r="AC14" s="12" t="s">
        <v>216</v>
      </c>
      <c r="AD14" s="17">
        <v>44105</v>
      </c>
      <c r="AE14" s="12">
        <v>35.5</v>
      </c>
      <c r="AF14" s="12">
        <v>12.81</v>
      </c>
      <c r="AG14" s="12">
        <v>224.76</v>
      </c>
      <c r="AH14" s="12">
        <v>139.65</v>
      </c>
      <c r="AI14" s="12" t="s">
        <v>100</v>
      </c>
      <c r="AJ14" s="12" t="s">
        <v>100</v>
      </c>
      <c r="AK14" s="12" t="s">
        <v>100</v>
      </c>
      <c r="AL14" s="12">
        <v>0</v>
      </c>
      <c r="AM14" s="12" t="s">
        <v>209</v>
      </c>
      <c r="AN14" s="12" t="s">
        <v>100</v>
      </c>
      <c r="AO14" s="12" t="b">
        <v>0</v>
      </c>
      <c r="AP14" s="12" t="s">
        <v>143</v>
      </c>
      <c r="AQ14" s="12" t="b">
        <v>0</v>
      </c>
      <c r="AR14" s="13">
        <v>22.69</v>
      </c>
      <c r="AS14" s="14">
        <f t="shared" si="7"/>
        <v>24224.019391802554</v>
      </c>
      <c r="AT14" s="12" t="s">
        <v>100</v>
      </c>
      <c r="AU14" s="12" t="s">
        <v>100</v>
      </c>
      <c r="AV14" s="17">
        <v>44270</v>
      </c>
      <c r="AW14" s="17">
        <v>43800</v>
      </c>
      <c r="AX14" s="12">
        <v>45425</v>
      </c>
      <c r="AY14" s="17">
        <v>43497</v>
      </c>
      <c r="AZ14" s="12" t="b">
        <v>0</v>
      </c>
      <c r="BA14" s="12" t="s">
        <v>100</v>
      </c>
      <c r="BB14" s="12" t="s">
        <v>100</v>
      </c>
      <c r="BC14" s="19" t="s">
        <v>100</v>
      </c>
      <c r="BD14" s="19" t="s">
        <v>100</v>
      </c>
      <c r="BE14" s="12">
        <v>504218</v>
      </c>
      <c r="BF14" s="12" t="b">
        <v>0</v>
      </c>
      <c r="BG14" s="12" t="s">
        <v>100</v>
      </c>
      <c r="BH14" s="12" t="s">
        <v>100</v>
      </c>
      <c r="BI14" s="12" t="s">
        <v>100</v>
      </c>
      <c r="BJ14" s="12" t="s">
        <v>112</v>
      </c>
      <c r="BK14" s="12" t="s">
        <v>100</v>
      </c>
      <c r="BL14" s="12" t="b">
        <v>0</v>
      </c>
      <c r="BM14" s="12" t="s">
        <v>100</v>
      </c>
      <c r="BN14" s="12" t="s">
        <v>100</v>
      </c>
      <c r="BO14" s="12" t="s">
        <v>100</v>
      </c>
      <c r="BP14" s="12" t="s">
        <v>100</v>
      </c>
      <c r="BQ14" s="12" t="s">
        <v>100</v>
      </c>
      <c r="BR14" s="12" t="s">
        <v>100</v>
      </c>
      <c r="BS14" s="12" t="s">
        <v>100</v>
      </c>
      <c r="BT14" s="12" t="s">
        <v>100</v>
      </c>
      <c r="BU14" s="12" t="s">
        <v>100</v>
      </c>
      <c r="BV14" s="12" t="s">
        <v>100</v>
      </c>
      <c r="BW14" s="12" t="s">
        <v>100</v>
      </c>
      <c r="BX14" s="12" t="s">
        <v>217</v>
      </c>
      <c r="BY14" s="12" t="s">
        <v>100</v>
      </c>
      <c r="BZ14" s="12" t="s">
        <v>100</v>
      </c>
      <c r="CA14" s="12" t="b">
        <v>0</v>
      </c>
      <c r="CB14" s="12" t="s">
        <v>100</v>
      </c>
      <c r="CC14" s="12">
        <v>10383</v>
      </c>
      <c r="CD14" s="12">
        <v>0</v>
      </c>
      <c r="CE14" s="12" t="s">
        <v>100</v>
      </c>
      <c r="CF14" s="12" t="s">
        <v>100</v>
      </c>
      <c r="CG14" s="12" t="s">
        <v>100</v>
      </c>
      <c r="CH14" s="12" t="s">
        <v>211</v>
      </c>
      <c r="CI14" s="12" t="s">
        <v>100</v>
      </c>
      <c r="CJ14" s="12" t="s">
        <v>100</v>
      </c>
      <c r="CK14" s="12">
        <v>25</v>
      </c>
      <c r="CL14" s="12">
        <v>1</v>
      </c>
      <c r="CM14" s="20"/>
      <c r="CN14" s="16"/>
      <c r="CO14" s="20"/>
      <c r="CP14" s="20"/>
      <c r="CQ14" s="12" t="s">
        <v>218</v>
      </c>
    </row>
    <row r="15" spans="1:95" ht="30" customHeight="1" x14ac:dyDescent="0.25">
      <c r="A15" s="9">
        <v>18</v>
      </c>
      <c r="B15" s="9">
        <v>126</v>
      </c>
      <c r="C15" s="10" t="s">
        <v>219</v>
      </c>
      <c r="D15" s="12" t="s">
        <v>220</v>
      </c>
      <c r="E15" s="11" t="s">
        <v>149</v>
      </c>
      <c r="F15" s="11" t="s">
        <v>150</v>
      </c>
      <c r="G15" s="12" t="s">
        <v>151</v>
      </c>
      <c r="H15" s="12" t="s">
        <v>152</v>
      </c>
      <c r="I15" s="11" t="s">
        <v>98</v>
      </c>
      <c r="J15" s="37">
        <v>4108</v>
      </c>
      <c r="K15" s="35">
        <f t="shared" si="0"/>
        <v>125.365141187926</v>
      </c>
      <c r="L15" s="54">
        <f t="shared" si="4"/>
        <v>4.1543332790613717E-3</v>
      </c>
      <c r="M15" s="54">
        <f t="shared" si="5"/>
        <v>0.35689957131892003</v>
      </c>
      <c r="N15" s="14">
        <v>515000</v>
      </c>
      <c r="O15" s="15">
        <f t="shared" si="1"/>
        <v>515000</v>
      </c>
      <c r="P15" s="15">
        <v>2625012</v>
      </c>
      <c r="Q15" s="15">
        <f t="shared" si="2"/>
        <v>515000</v>
      </c>
      <c r="R15" s="35">
        <f t="shared" si="3"/>
        <v>125.365141187926</v>
      </c>
      <c r="S15" s="14">
        <f t="shared" si="8"/>
        <v>1487995</v>
      </c>
      <c r="T15" s="16">
        <v>0</v>
      </c>
      <c r="U15" s="15">
        <v>0</v>
      </c>
      <c r="V15" s="14"/>
      <c r="W15" s="12"/>
      <c r="X15" s="12"/>
      <c r="Y15" s="12" t="s">
        <v>154</v>
      </c>
      <c r="Z15" s="12" t="s">
        <v>100</v>
      </c>
      <c r="AA15" s="12" t="s">
        <v>100</v>
      </c>
      <c r="AB15" s="12" t="s">
        <v>100</v>
      </c>
      <c r="AC15" s="12" t="s">
        <v>100</v>
      </c>
      <c r="AD15" s="17">
        <v>44136</v>
      </c>
      <c r="AE15" s="12" t="s">
        <v>100</v>
      </c>
      <c r="AF15" s="12" t="s">
        <v>100</v>
      </c>
      <c r="AG15" s="12" t="s">
        <v>100</v>
      </c>
      <c r="AH15" s="12" t="s">
        <v>100</v>
      </c>
      <c r="AI15" s="12" t="s">
        <v>100</v>
      </c>
      <c r="AJ15" s="12" t="s">
        <v>100</v>
      </c>
      <c r="AK15" s="12" t="s">
        <v>100</v>
      </c>
      <c r="AL15" s="12">
        <v>0</v>
      </c>
      <c r="AM15" s="12" t="s">
        <v>155</v>
      </c>
      <c r="AN15" s="12" t="s">
        <v>100</v>
      </c>
      <c r="AO15" s="12" t="b">
        <v>0</v>
      </c>
      <c r="AP15" s="12" t="s">
        <v>102</v>
      </c>
      <c r="AQ15" s="12" t="b">
        <v>0</v>
      </c>
      <c r="AR15" s="13">
        <v>0</v>
      </c>
      <c r="AS15" s="14">
        <v>0</v>
      </c>
      <c r="AT15" s="12" t="s">
        <v>100</v>
      </c>
      <c r="AU15" s="12" t="s">
        <v>100</v>
      </c>
      <c r="AV15" s="17">
        <v>44256</v>
      </c>
      <c r="AW15" s="17">
        <v>43831</v>
      </c>
      <c r="AX15" s="12">
        <v>40000</v>
      </c>
      <c r="AY15" s="17">
        <v>43952</v>
      </c>
      <c r="AZ15" s="12" t="b">
        <v>0</v>
      </c>
      <c r="BA15" s="12" t="s">
        <v>100</v>
      </c>
      <c r="BB15" s="12" t="s">
        <v>100</v>
      </c>
      <c r="BC15" s="19" t="s">
        <v>100</v>
      </c>
      <c r="BD15" s="19">
        <v>125</v>
      </c>
      <c r="BE15" s="12" t="s">
        <v>100</v>
      </c>
      <c r="BF15" s="12" t="b">
        <v>0</v>
      </c>
      <c r="BG15" s="12" t="s">
        <v>100</v>
      </c>
      <c r="BH15" s="12" t="s">
        <v>100</v>
      </c>
      <c r="BI15" s="12" t="s">
        <v>100</v>
      </c>
      <c r="BJ15" s="12" t="s">
        <v>100</v>
      </c>
      <c r="BK15" s="12">
        <v>475000</v>
      </c>
      <c r="BL15" s="12" t="b">
        <v>0</v>
      </c>
      <c r="BM15" s="12" t="s">
        <v>100</v>
      </c>
      <c r="BN15" s="12" t="s">
        <v>100</v>
      </c>
      <c r="BO15" s="12" t="s">
        <v>100</v>
      </c>
      <c r="BP15" s="12" t="s">
        <v>100</v>
      </c>
      <c r="BQ15" s="12" t="s">
        <v>100</v>
      </c>
      <c r="BR15" s="12" t="s">
        <v>100</v>
      </c>
      <c r="BS15" s="12" t="s">
        <v>100</v>
      </c>
      <c r="BT15" s="12" t="s">
        <v>156</v>
      </c>
      <c r="BU15" s="12" t="s">
        <v>100</v>
      </c>
      <c r="BV15" s="12" t="s">
        <v>100</v>
      </c>
      <c r="BW15" s="12">
        <v>25677</v>
      </c>
      <c r="BX15" s="12" t="s">
        <v>221</v>
      </c>
      <c r="BY15" s="12" t="s">
        <v>100</v>
      </c>
      <c r="BZ15" s="12" t="s">
        <v>100</v>
      </c>
      <c r="CA15" s="12" t="b">
        <v>0</v>
      </c>
      <c r="CB15" s="12" t="s">
        <v>100</v>
      </c>
      <c r="CC15" s="12">
        <v>0</v>
      </c>
      <c r="CD15" s="12">
        <v>0</v>
      </c>
      <c r="CE15" s="12" t="s">
        <v>158</v>
      </c>
      <c r="CF15" s="12" t="s">
        <v>100</v>
      </c>
      <c r="CG15" s="12" t="s">
        <v>100</v>
      </c>
      <c r="CH15" s="12" t="s">
        <v>100</v>
      </c>
      <c r="CI15" s="12" t="s">
        <v>100</v>
      </c>
      <c r="CJ15" s="12" t="s">
        <v>100</v>
      </c>
      <c r="CK15" s="12" t="s">
        <v>100</v>
      </c>
      <c r="CL15" s="12">
        <v>1</v>
      </c>
      <c r="CM15" s="20"/>
      <c r="CN15" s="16"/>
      <c r="CO15" s="20"/>
      <c r="CP15" s="20"/>
      <c r="CQ15" s="22" t="s">
        <v>222</v>
      </c>
    </row>
    <row r="16" spans="1:95" ht="30" customHeight="1" x14ac:dyDescent="0.25">
      <c r="A16" s="9">
        <v>19</v>
      </c>
      <c r="B16" s="9">
        <v>127</v>
      </c>
      <c r="C16" s="10" t="s">
        <v>223</v>
      </c>
      <c r="D16" s="12" t="s">
        <v>224</v>
      </c>
      <c r="E16" s="11" t="s">
        <v>225</v>
      </c>
      <c r="F16" s="11" t="s">
        <v>120</v>
      </c>
      <c r="G16" s="12" t="s">
        <v>226</v>
      </c>
      <c r="H16" s="12" t="s">
        <v>227</v>
      </c>
      <c r="I16" s="11" t="s">
        <v>98</v>
      </c>
      <c r="J16" s="37">
        <v>112.7</v>
      </c>
      <c r="K16" s="35">
        <f t="shared" si="0"/>
        <v>600.70984915705412</v>
      </c>
      <c r="L16" s="54">
        <f t="shared" si="4"/>
        <v>1.1397111990024747E-4</v>
      </c>
      <c r="M16" s="54">
        <f t="shared" si="5"/>
        <v>0.35701354243882027</v>
      </c>
      <c r="N16" s="14">
        <v>67700</v>
      </c>
      <c r="O16" s="15">
        <f t="shared" si="1"/>
        <v>67700</v>
      </c>
      <c r="P16" s="15">
        <v>16680</v>
      </c>
      <c r="Q16" s="15">
        <f t="shared" si="2"/>
        <v>16680</v>
      </c>
      <c r="R16" s="35">
        <f t="shared" si="3"/>
        <v>148.00354924578528</v>
      </c>
      <c r="S16" s="14">
        <f t="shared" si="8"/>
        <v>1504675</v>
      </c>
      <c r="T16" s="16">
        <v>0</v>
      </c>
      <c r="U16" s="15">
        <v>0</v>
      </c>
      <c r="V16" s="14">
        <v>51020</v>
      </c>
      <c r="W16" s="12"/>
      <c r="X16" s="12"/>
      <c r="Y16" s="12" t="s">
        <v>228</v>
      </c>
      <c r="Z16" s="12" t="s">
        <v>100</v>
      </c>
      <c r="AA16" s="12" t="s">
        <v>100</v>
      </c>
      <c r="AB16" s="12" t="s">
        <v>100</v>
      </c>
      <c r="AC16" s="12" t="s">
        <v>229</v>
      </c>
      <c r="AD16" s="17">
        <v>43983</v>
      </c>
      <c r="AE16" s="12">
        <v>178.9</v>
      </c>
      <c r="AF16" s="12">
        <v>161</v>
      </c>
      <c r="AG16" s="12">
        <v>1131.7</v>
      </c>
      <c r="AH16" s="12">
        <v>1019</v>
      </c>
      <c r="AI16" s="12" t="s">
        <v>100</v>
      </c>
      <c r="AJ16" s="12" t="s">
        <v>100</v>
      </c>
      <c r="AK16" s="12" t="s">
        <v>100</v>
      </c>
      <c r="AL16" s="12">
        <v>0</v>
      </c>
      <c r="AM16" s="12" t="s">
        <v>230</v>
      </c>
      <c r="AN16" s="12" t="s">
        <v>100</v>
      </c>
      <c r="AO16" s="12" t="b">
        <v>0</v>
      </c>
      <c r="AP16" s="12" t="s">
        <v>132</v>
      </c>
      <c r="AQ16" s="12" t="b">
        <v>1</v>
      </c>
      <c r="AR16" s="13">
        <v>17.899999999999999</v>
      </c>
      <c r="AS16" s="14">
        <f t="shared" ref="AS16:AS18" si="9">O16/AR16</f>
        <v>3782.1229050279335</v>
      </c>
      <c r="AT16" s="12" t="s">
        <v>100</v>
      </c>
      <c r="AU16" s="12" t="s">
        <v>100</v>
      </c>
      <c r="AV16" s="17">
        <v>44196</v>
      </c>
      <c r="AW16" s="17">
        <v>43586</v>
      </c>
      <c r="AX16" s="12" t="s">
        <v>100</v>
      </c>
      <c r="AY16" s="17">
        <v>43739</v>
      </c>
      <c r="AZ16" s="12" t="b">
        <v>1</v>
      </c>
      <c r="BA16" s="12" t="s">
        <v>100</v>
      </c>
      <c r="BB16" s="12" t="s">
        <v>100</v>
      </c>
      <c r="BC16" s="19">
        <v>3782</v>
      </c>
      <c r="BD16" s="19">
        <v>601</v>
      </c>
      <c r="BE16" s="12">
        <v>60500</v>
      </c>
      <c r="BF16" s="12" t="b">
        <v>1</v>
      </c>
      <c r="BG16" s="12" t="s">
        <v>100</v>
      </c>
      <c r="BH16" s="12" t="s">
        <v>100</v>
      </c>
      <c r="BI16" s="12" t="s">
        <v>100</v>
      </c>
      <c r="BJ16" s="12" t="s">
        <v>231</v>
      </c>
      <c r="BK16" s="12" t="s">
        <v>100</v>
      </c>
      <c r="BL16" s="12" t="b">
        <v>0</v>
      </c>
      <c r="BM16" s="12" t="s">
        <v>100</v>
      </c>
      <c r="BN16" s="12" t="s">
        <v>100</v>
      </c>
      <c r="BO16" s="12" t="s">
        <v>100</v>
      </c>
      <c r="BP16" s="12" t="s">
        <v>100</v>
      </c>
      <c r="BQ16" s="12" t="s">
        <v>100</v>
      </c>
      <c r="BR16" s="12" t="s">
        <v>100</v>
      </c>
      <c r="BS16" s="12" t="s">
        <v>100</v>
      </c>
      <c r="BT16" s="12" t="s">
        <v>100</v>
      </c>
      <c r="BU16" s="12" t="s">
        <v>100</v>
      </c>
      <c r="BV16" s="12" t="s">
        <v>100</v>
      </c>
      <c r="BW16" s="12" t="s">
        <v>100</v>
      </c>
      <c r="BX16" s="12" t="s">
        <v>232</v>
      </c>
      <c r="BY16" s="12" t="s">
        <v>100</v>
      </c>
      <c r="BZ16" s="12" t="s">
        <v>100</v>
      </c>
      <c r="CA16" s="12" t="b">
        <v>0</v>
      </c>
      <c r="CB16" s="12" t="s">
        <v>100</v>
      </c>
      <c r="CC16" s="12">
        <v>16680</v>
      </c>
      <c r="CD16" s="12">
        <v>400</v>
      </c>
      <c r="CE16" s="12" t="s">
        <v>233</v>
      </c>
      <c r="CF16" s="12" t="s">
        <v>100</v>
      </c>
      <c r="CG16" s="12" t="s">
        <v>100</v>
      </c>
      <c r="CH16" s="12" t="s">
        <v>234</v>
      </c>
      <c r="CI16" s="12" t="s">
        <v>100</v>
      </c>
      <c r="CJ16" s="12" t="s">
        <v>100</v>
      </c>
      <c r="CK16" s="12">
        <v>126.5</v>
      </c>
      <c r="CL16" s="12">
        <v>1</v>
      </c>
      <c r="CM16" s="20"/>
      <c r="CN16" s="16"/>
      <c r="CO16" s="20"/>
      <c r="CP16" s="20"/>
      <c r="CQ16" s="12" t="s">
        <v>235</v>
      </c>
    </row>
    <row r="17" spans="1:95" ht="30" customHeight="1" x14ac:dyDescent="0.25">
      <c r="A17" s="9">
        <v>21</v>
      </c>
      <c r="B17" s="9">
        <v>129</v>
      </c>
      <c r="C17" s="10" t="s">
        <v>243</v>
      </c>
      <c r="D17" s="12" t="s">
        <v>244</v>
      </c>
      <c r="E17" s="11" t="s">
        <v>203</v>
      </c>
      <c r="F17" s="11" t="s">
        <v>120</v>
      </c>
      <c r="G17" s="12" t="s">
        <v>204</v>
      </c>
      <c r="H17" s="12" t="s">
        <v>205</v>
      </c>
      <c r="I17" s="11" t="s">
        <v>98</v>
      </c>
      <c r="J17" s="37">
        <v>94.3</v>
      </c>
      <c r="K17" s="35">
        <f t="shared" si="0"/>
        <v>12902.046659597032</v>
      </c>
      <c r="L17" s="54">
        <f t="shared" si="4"/>
        <v>9.5363590120615217E-5</v>
      </c>
      <c r="M17" s="54">
        <f t="shared" si="5"/>
        <v>0.35710890602894091</v>
      </c>
      <c r="N17" s="14">
        <v>1216663</v>
      </c>
      <c r="O17" s="15">
        <f t="shared" si="1"/>
        <v>1202707</v>
      </c>
      <c r="P17" s="15">
        <v>13956</v>
      </c>
      <c r="Q17" s="15">
        <f t="shared" si="2"/>
        <v>13956</v>
      </c>
      <c r="R17" s="35">
        <f t="shared" si="3"/>
        <v>147.99575821845175</v>
      </c>
      <c r="S17" s="14">
        <f t="shared" si="8"/>
        <v>1518631</v>
      </c>
      <c r="T17" s="16">
        <v>0</v>
      </c>
      <c r="U17" s="15">
        <v>13956</v>
      </c>
      <c r="V17" s="14">
        <v>1202707</v>
      </c>
      <c r="W17" s="12"/>
      <c r="X17" s="12"/>
      <c r="Y17" s="12" t="s">
        <v>207</v>
      </c>
      <c r="Z17" s="12" t="s">
        <v>100</v>
      </c>
      <c r="AA17" s="12" t="s">
        <v>100</v>
      </c>
      <c r="AB17" s="12" t="s">
        <v>100</v>
      </c>
      <c r="AC17" s="12" t="s">
        <v>245</v>
      </c>
      <c r="AD17" s="17">
        <v>44105</v>
      </c>
      <c r="AE17" s="12">
        <v>28.2</v>
      </c>
      <c r="AF17" s="12">
        <v>15.8</v>
      </c>
      <c r="AG17" s="12">
        <v>214.5</v>
      </c>
      <c r="AH17" s="12">
        <v>120.2</v>
      </c>
      <c r="AI17" s="12" t="s">
        <v>100</v>
      </c>
      <c r="AJ17" s="12" t="s">
        <v>100</v>
      </c>
      <c r="AK17" s="12" t="s">
        <v>100</v>
      </c>
      <c r="AL17" s="12">
        <v>1</v>
      </c>
      <c r="AM17" s="12" t="s">
        <v>209</v>
      </c>
      <c r="AN17" s="12" t="s">
        <v>100</v>
      </c>
      <c r="AO17" s="12" t="b">
        <v>0</v>
      </c>
      <c r="AP17" s="12" t="s">
        <v>143</v>
      </c>
      <c r="AQ17" s="12" t="b">
        <v>1</v>
      </c>
      <c r="AR17" s="13">
        <v>12.399999999999901</v>
      </c>
      <c r="AS17" s="14">
        <f t="shared" si="9"/>
        <v>96992.500000000771</v>
      </c>
      <c r="AT17" s="12" t="s">
        <v>100</v>
      </c>
      <c r="AU17" s="12" t="s">
        <v>100</v>
      </c>
      <c r="AV17" s="17">
        <v>44316</v>
      </c>
      <c r="AW17" s="17">
        <v>43814</v>
      </c>
      <c r="AX17" s="12">
        <v>185750</v>
      </c>
      <c r="AY17" s="17">
        <v>43951</v>
      </c>
      <c r="AZ17" s="12" t="b">
        <v>0</v>
      </c>
      <c r="BA17" s="12" t="s">
        <v>100</v>
      </c>
      <c r="BB17" s="12" t="s">
        <v>100</v>
      </c>
      <c r="BC17" s="19" t="s">
        <v>100</v>
      </c>
      <c r="BD17" s="19" t="s">
        <v>100</v>
      </c>
      <c r="BE17" s="12">
        <v>1020912</v>
      </c>
      <c r="BF17" s="12" t="b">
        <v>0</v>
      </c>
      <c r="BG17" s="12" t="s">
        <v>100</v>
      </c>
      <c r="BH17" s="12" t="s">
        <v>100</v>
      </c>
      <c r="BI17" s="12" t="s">
        <v>100</v>
      </c>
      <c r="BJ17" s="12" t="s">
        <v>231</v>
      </c>
      <c r="BK17" s="12" t="s">
        <v>100</v>
      </c>
      <c r="BL17" s="12" t="b">
        <v>0</v>
      </c>
      <c r="BM17" s="12" t="s">
        <v>100</v>
      </c>
      <c r="BN17" s="12" t="s">
        <v>100</v>
      </c>
      <c r="BO17" s="12" t="s">
        <v>100</v>
      </c>
      <c r="BP17" s="12" t="s">
        <v>100</v>
      </c>
      <c r="BQ17" s="12" t="s">
        <v>100</v>
      </c>
      <c r="BR17" s="12" t="s">
        <v>100</v>
      </c>
      <c r="BS17" s="12" t="s">
        <v>100</v>
      </c>
      <c r="BT17" s="12" t="s">
        <v>246</v>
      </c>
      <c r="BU17" s="12" t="s">
        <v>100</v>
      </c>
      <c r="BV17" s="12" t="s">
        <v>100</v>
      </c>
      <c r="BW17" s="12" t="s">
        <v>100</v>
      </c>
      <c r="BX17" s="12" t="s">
        <v>247</v>
      </c>
      <c r="BY17" s="12" t="s">
        <v>100</v>
      </c>
      <c r="BZ17" s="12" t="s">
        <v>100</v>
      </c>
      <c r="CA17" s="12" t="b">
        <v>0</v>
      </c>
      <c r="CB17" s="12" t="s">
        <v>100</v>
      </c>
      <c r="CC17" s="12">
        <v>0</v>
      </c>
      <c r="CD17" s="12">
        <v>0</v>
      </c>
      <c r="CE17" s="12" t="s">
        <v>248</v>
      </c>
      <c r="CF17" s="12" t="s">
        <v>100</v>
      </c>
      <c r="CG17" s="12" t="s">
        <v>100</v>
      </c>
      <c r="CH17" s="12" t="s">
        <v>211</v>
      </c>
      <c r="CI17" s="12" t="s">
        <v>100</v>
      </c>
      <c r="CJ17" s="12" t="s">
        <v>100</v>
      </c>
      <c r="CK17" s="12">
        <v>16.39</v>
      </c>
      <c r="CL17" s="12">
        <v>1</v>
      </c>
      <c r="CM17" s="20"/>
      <c r="CN17" s="16"/>
      <c r="CO17" s="20"/>
      <c r="CP17" s="20"/>
      <c r="CQ17" s="12" t="s">
        <v>249</v>
      </c>
    </row>
    <row r="18" spans="1:95" ht="30" customHeight="1" x14ac:dyDescent="0.25">
      <c r="A18" s="9">
        <v>22</v>
      </c>
      <c r="B18" s="9">
        <v>130</v>
      </c>
      <c r="C18" s="10" t="s">
        <v>250</v>
      </c>
      <c r="D18" s="12" t="s">
        <v>251</v>
      </c>
      <c r="E18" s="11" t="s">
        <v>252</v>
      </c>
      <c r="F18" s="11" t="s">
        <v>253</v>
      </c>
      <c r="G18" s="12" t="s">
        <v>254</v>
      </c>
      <c r="H18" s="12" t="s">
        <v>255</v>
      </c>
      <c r="I18" s="11" t="s">
        <v>98</v>
      </c>
      <c r="J18" s="37">
        <v>41</v>
      </c>
      <c r="K18" s="35">
        <f t="shared" si="0"/>
        <v>240</v>
      </c>
      <c r="L18" s="54">
        <f t="shared" si="4"/>
        <v>4.146243048722401E-5</v>
      </c>
      <c r="M18" s="54">
        <f t="shared" si="5"/>
        <v>0.35715036845942816</v>
      </c>
      <c r="N18" s="14">
        <v>9840</v>
      </c>
      <c r="O18" s="15">
        <f t="shared" si="1"/>
        <v>9840</v>
      </c>
      <c r="P18" s="15">
        <v>9840</v>
      </c>
      <c r="Q18" s="15">
        <f t="shared" si="2"/>
        <v>9840</v>
      </c>
      <c r="R18" s="35">
        <f t="shared" si="3"/>
        <v>240</v>
      </c>
      <c r="S18" s="14">
        <f t="shared" si="8"/>
        <v>1528471</v>
      </c>
      <c r="T18" s="16">
        <v>0</v>
      </c>
      <c r="U18" s="15">
        <v>0</v>
      </c>
      <c r="V18" s="14"/>
      <c r="W18" s="12"/>
      <c r="X18" s="12"/>
      <c r="Y18" s="12" t="s">
        <v>195</v>
      </c>
      <c r="Z18" s="12" t="s">
        <v>100</v>
      </c>
      <c r="AA18" s="12" t="s">
        <v>100</v>
      </c>
      <c r="AB18" s="12" t="s">
        <v>100</v>
      </c>
      <c r="AC18" s="12" t="s">
        <v>100</v>
      </c>
      <c r="AD18" s="17">
        <v>43951</v>
      </c>
      <c r="AE18" s="12" t="s">
        <v>100</v>
      </c>
      <c r="AF18" s="12" t="s">
        <v>100</v>
      </c>
      <c r="AG18" s="12" t="s">
        <v>100</v>
      </c>
      <c r="AH18" s="12" t="s">
        <v>100</v>
      </c>
      <c r="AI18" s="12" t="s">
        <v>100</v>
      </c>
      <c r="AJ18" s="12" t="s">
        <v>100</v>
      </c>
      <c r="AK18" s="12" t="s">
        <v>100</v>
      </c>
      <c r="AL18" s="12">
        <v>0</v>
      </c>
      <c r="AM18" s="12" t="s">
        <v>256</v>
      </c>
      <c r="AN18" s="12">
        <v>610</v>
      </c>
      <c r="AO18" s="12" t="b">
        <v>0</v>
      </c>
      <c r="AP18" s="12" t="s">
        <v>102</v>
      </c>
      <c r="AQ18" s="12" t="b">
        <v>0</v>
      </c>
      <c r="AR18" s="13">
        <v>14</v>
      </c>
      <c r="AS18" s="14">
        <f t="shared" si="9"/>
        <v>702.85714285714289</v>
      </c>
      <c r="AT18" s="12" t="s">
        <v>100</v>
      </c>
      <c r="AU18" s="12" t="s">
        <v>100</v>
      </c>
      <c r="AV18" s="17">
        <v>44012</v>
      </c>
      <c r="AW18" s="17">
        <v>43617</v>
      </c>
      <c r="AX18" s="12">
        <v>400</v>
      </c>
      <c r="AY18" s="17">
        <v>43951</v>
      </c>
      <c r="AZ18" s="12" t="b">
        <v>0</v>
      </c>
      <c r="BA18" s="12" t="s">
        <v>100</v>
      </c>
      <c r="BB18" s="12" t="s">
        <v>100</v>
      </c>
      <c r="BC18" s="19">
        <v>703</v>
      </c>
      <c r="BD18" s="19">
        <v>240</v>
      </c>
      <c r="BE18" s="12">
        <v>0</v>
      </c>
      <c r="BF18" s="12" t="b">
        <v>0</v>
      </c>
      <c r="BG18" s="12" t="s">
        <v>100</v>
      </c>
      <c r="BH18" s="12" t="s">
        <v>100</v>
      </c>
      <c r="BI18" s="12" t="s">
        <v>100</v>
      </c>
      <c r="BJ18" s="12" t="s">
        <v>100</v>
      </c>
      <c r="BK18" s="12" t="s">
        <v>100</v>
      </c>
      <c r="BL18" s="12" t="b">
        <v>0</v>
      </c>
      <c r="BM18" s="12" t="s">
        <v>100</v>
      </c>
      <c r="BN18" s="12" t="s">
        <v>100</v>
      </c>
      <c r="BO18" s="12" t="s">
        <v>100</v>
      </c>
      <c r="BP18" s="12" t="s">
        <v>100</v>
      </c>
      <c r="BQ18" s="12">
        <v>9440</v>
      </c>
      <c r="BR18" s="12" t="s">
        <v>100</v>
      </c>
      <c r="BS18" s="12" t="s">
        <v>100</v>
      </c>
      <c r="BT18" s="12" t="s">
        <v>257</v>
      </c>
      <c r="BU18" s="12" t="s">
        <v>100</v>
      </c>
      <c r="BV18" s="12" t="s">
        <v>100</v>
      </c>
      <c r="BW18" s="12" t="s">
        <v>100</v>
      </c>
      <c r="BX18" s="12" t="s">
        <v>258</v>
      </c>
      <c r="BY18" s="12" t="s">
        <v>100</v>
      </c>
      <c r="BZ18" s="12" t="s">
        <v>100</v>
      </c>
      <c r="CA18" s="12" t="b">
        <v>0</v>
      </c>
      <c r="CB18" s="12" t="s">
        <v>100</v>
      </c>
      <c r="CC18" s="12">
        <v>9840</v>
      </c>
      <c r="CD18" s="12">
        <v>0</v>
      </c>
      <c r="CE18" s="12" t="s">
        <v>259</v>
      </c>
      <c r="CF18" s="12" t="s">
        <v>100</v>
      </c>
      <c r="CG18" s="12" t="s">
        <v>100</v>
      </c>
      <c r="CH18" s="12" t="s">
        <v>100</v>
      </c>
      <c r="CI18" s="12" t="s">
        <v>100</v>
      </c>
      <c r="CJ18" s="12" t="s">
        <v>100</v>
      </c>
      <c r="CK18" s="12" t="s">
        <v>100</v>
      </c>
      <c r="CL18" s="12">
        <v>1</v>
      </c>
      <c r="CM18" s="20"/>
      <c r="CN18" s="16"/>
      <c r="CO18" s="20"/>
      <c r="CP18" s="20"/>
    </row>
    <row r="19" spans="1:95" ht="30" customHeight="1" x14ac:dyDescent="0.25">
      <c r="A19" s="9">
        <v>28</v>
      </c>
      <c r="B19" s="9">
        <v>137</v>
      </c>
      <c r="C19" s="10" t="s">
        <v>284</v>
      </c>
      <c r="D19" s="12" t="s">
        <v>285</v>
      </c>
      <c r="E19" s="11" t="s">
        <v>149</v>
      </c>
      <c r="F19" s="11" t="s">
        <v>150</v>
      </c>
      <c r="G19" s="12" t="s">
        <v>151</v>
      </c>
      <c r="H19" s="12" t="s">
        <v>152</v>
      </c>
      <c r="I19" s="11" t="s">
        <v>98</v>
      </c>
      <c r="J19" s="37">
        <v>194</v>
      </c>
      <c r="K19" s="35">
        <f t="shared" si="0"/>
        <v>283.50515463917526</v>
      </c>
      <c r="L19" s="54">
        <f t="shared" si="4"/>
        <v>1.9618808572003556E-4</v>
      </c>
      <c r="M19" s="54">
        <f t="shared" si="5"/>
        <v>0.35734655654514819</v>
      </c>
      <c r="N19" s="14">
        <v>55000</v>
      </c>
      <c r="O19" s="15">
        <f t="shared" si="1"/>
        <v>55000</v>
      </c>
      <c r="P19" s="15">
        <v>123966</v>
      </c>
      <c r="Q19" s="15">
        <f t="shared" si="2"/>
        <v>55000</v>
      </c>
      <c r="R19" s="35">
        <f t="shared" si="3"/>
        <v>283.50515463917526</v>
      </c>
      <c r="S19" s="14">
        <f t="shared" si="8"/>
        <v>1583471</v>
      </c>
      <c r="T19" s="16">
        <v>0</v>
      </c>
      <c r="U19" s="15">
        <v>0</v>
      </c>
      <c r="V19" s="14"/>
      <c r="W19" s="12"/>
      <c r="X19" s="12"/>
      <c r="Y19" s="12" t="s">
        <v>154</v>
      </c>
      <c r="Z19" s="12" t="s">
        <v>100</v>
      </c>
      <c r="AA19" s="12" t="s">
        <v>100</v>
      </c>
      <c r="AB19" s="12" t="s">
        <v>100</v>
      </c>
      <c r="AC19" s="12" t="s">
        <v>100</v>
      </c>
      <c r="AD19" s="17">
        <v>44136</v>
      </c>
      <c r="AE19" s="12" t="s">
        <v>100</v>
      </c>
      <c r="AF19" s="12" t="s">
        <v>100</v>
      </c>
      <c r="AG19" s="12" t="s">
        <v>100</v>
      </c>
      <c r="AH19" s="12" t="s">
        <v>100</v>
      </c>
      <c r="AI19" s="12" t="s">
        <v>100</v>
      </c>
      <c r="AJ19" s="12" t="s">
        <v>100</v>
      </c>
      <c r="AK19" s="12" t="s">
        <v>100</v>
      </c>
      <c r="AL19" s="12">
        <v>0</v>
      </c>
      <c r="AM19" s="12" t="s">
        <v>155</v>
      </c>
      <c r="AN19" s="12" t="s">
        <v>100</v>
      </c>
      <c r="AO19" s="12" t="b">
        <v>0</v>
      </c>
      <c r="AP19" s="12" t="s">
        <v>102</v>
      </c>
      <c r="AQ19" s="12" t="b">
        <v>0</v>
      </c>
      <c r="AR19" s="13">
        <v>0</v>
      </c>
      <c r="AS19" s="14">
        <v>0</v>
      </c>
      <c r="AT19" s="12" t="s">
        <v>100</v>
      </c>
      <c r="AU19" s="12" t="s">
        <v>100</v>
      </c>
      <c r="AV19" s="17">
        <v>44256</v>
      </c>
      <c r="AW19" s="17">
        <v>43831</v>
      </c>
      <c r="AX19" s="12">
        <v>25000</v>
      </c>
      <c r="AY19" s="17">
        <v>43952</v>
      </c>
      <c r="AZ19" s="12" t="b">
        <v>0</v>
      </c>
      <c r="BA19" s="12" t="s">
        <v>100</v>
      </c>
      <c r="BB19" s="12" t="s">
        <v>100</v>
      </c>
      <c r="BC19" s="19" t="s">
        <v>100</v>
      </c>
      <c r="BD19" s="19">
        <v>284</v>
      </c>
      <c r="BE19" s="12" t="s">
        <v>100</v>
      </c>
      <c r="BF19" s="12" t="b">
        <v>0</v>
      </c>
      <c r="BG19" s="12" t="s">
        <v>100</v>
      </c>
      <c r="BH19" s="12" t="s">
        <v>100</v>
      </c>
      <c r="BI19" s="12" t="s">
        <v>100</v>
      </c>
      <c r="BJ19" s="12" t="s">
        <v>100</v>
      </c>
      <c r="BK19" s="12">
        <v>30000</v>
      </c>
      <c r="BL19" s="12" t="b">
        <v>0</v>
      </c>
      <c r="BM19" s="12" t="s">
        <v>100</v>
      </c>
      <c r="BN19" s="12" t="s">
        <v>100</v>
      </c>
      <c r="BO19" s="12" t="s">
        <v>100</v>
      </c>
      <c r="BP19" s="12" t="s">
        <v>100</v>
      </c>
      <c r="BQ19" s="12" t="s">
        <v>100</v>
      </c>
      <c r="BR19" s="12" t="s">
        <v>100</v>
      </c>
      <c r="BS19" s="12" t="s">
        <v>100</v>
      </c>
      <c r="BT19" s="12" t="s">
        <v>156</v>
      </c>
      <c r="BU19" s="12" t="s">
        <v>100</v>
      </c>
      <c r="BV19" s="12" t="s">
        <v>100</v>
      </c>
      <c r="BW19" s="12">
        <v>1213</v>
      </c>
      <c r="BX19" s="12" t="s">
        <v>286</v>
      </c>
      <c r="BY19" s="12" t="s">
        <v>100</v>
      </c>
      <c r="BZ19" s="12" t="s">
        <v>100</v>
      </c>
      <c r="CA19" s="12" t="b">
        <v>0</v>
      </c>
      <c r="CB19" s="12" t="s">
        <v>100</v>
      </c>
      <c r="CC19" s="12">
        <v>0</v>
      </c>
      <c r="CD19" s="12">
        <v>0</v>
      </c>
      <c r="CE19" s="12" t="s">
        <v>158</v>
      </c>
      <c r="CF19" s="12" t="s">
        <v>100</v>
      </c>
      <c r="CG19" s="12" t="s">
        <v>100</v>
      </c>
      <c r="CH19" s="12" t="s">
        <v>100</v>
      </c>
      <c r="CI19" s="12" t="s">
        <v>100</v>
      </c>
      <c r="CJ19" s="12" t="s">
        <v>100</v>
      </c>
      <c r="CK19" s="12" t="s">
        <v>100</v>
      </c>
      <c r="CL19" s="12">
        <v>1</v>
      </c>
      <c r="CM19" s="20"/>
      <c r="CN19" s="16"/>
      <c r="CO19" s="20"/>
      <c r="CP19" s="20"/>
      <c r="CQ19" s="21" t="s">
        <v>287</v>
      </c>
    </row>
    <row r="20" spans="1:95" ht="30" customHeight="1" x14ac:dyDescent="0.25">
      <c r="A20" s="9">
        <v>30</v>
      </c>
      <c r="B20" s="9">
        <v>139</v>
      </c>
      <c r="C20" s="10" t="s">
        <v>298</v>
      </c>
      <c r="D20" s="12" t="s">
        <v>299</v>
      </c>
      <c r="E20" s="11" t="s">
        <v>252</v>
      </c>
      <c r="F20" s="11" t="s">
        <v>300</v>
      </c>
      <c r="G20" s="12" t="s">
        <v>254</v>
      </c>
      <c r="H20" s="12" t="s">
        <v>255</v>
      </c>
      <c r="I20" s="11" t="s">
        <v>98</v>
      </c>
      <c r="J20" s="37">
        <v>841</v>
      </c>
      <c r="K20" s="35">
        <f t="shared" si="0"/>
        <v>400</v>
      </c>
      <c r="L20" s="54">
        <f t="shared" si="4"/>
        <v>8.5048546438427788E-4</v>
      </c>
      <c r="M20" s="54">
        <f t="shared" si="5"/>
        <v>0.35819704200953245</v>
      </c>
      <c r="N20" s="14">
        <v>336400</v>
      </c>
      <c r="O20" s="15">
        <f t="shared" si="1"/>
        <v>336400</v>
      </c>
      <c r="P20" s="15">
        <v>336400</v>
      </c>
      <c r="Q20" s="15">
        <f t="shared" si="2"/>
        <v>336400</v>
      </c>
      <c r="R20" s="35">
        <f t="shared" si="3"/>
        <v>400</v>
      </c>
      <c r="S20" s="14">
        <f t="shared" si="8"/>
        <v>1919871</v>
      </c>
      <c r="T20" s="16">
        <v>0</v>
      </c>
      <c r="U20" s="15">
        <v>0</v>
      </c>
      <c r="V20" s="14"/>
      <c r="W20" s="12"/>
      <c r="X20" s="12"/>
      <c r="Y20" s="12" t="s">
        <v>195</v>
      </c>
      <c r="Z20" s="12" t="s">
        <v>100</v>
      </c>
      <c r="AA20" s="12" t="s">
        <v>100</v>
      </c>
      <c r="AB20" s="12" t="s">
        <v>100</v>
      </c>
      <c r="AC20" s="12" t="s">
        <v>100</v>
      </c>
      <c r="AD20" s="17">
        <v>43983</v>
      </c>
      <c r="AE20" s="12" t="s">
        <v>100</v>
      </c>
      <c r="AF20" s="12" t="s">
        <v>100</v>
      </c>
      <c r="AG20" s="12" t="s">
        <v>100</v>
      </c>
      <c r="AH20" s="12" t="s">
        <v>100</v>
      </c>
      <c r="AI20" s="12" t="s">
        <v>100</v>
      </c>
      <c r="AJ20" s="12" t="s">
        <v>100</v>
      </c>
      <c r="AK20" s="12" t="s">
        <v>100</v>
      </c>
      <c r="AL20" s="12">
        <v>0</v>
      </c>
      <c r="AM20" s="12" t="s">
        <v>266</v>
      </c>
      <c r="AN20" s="12">
        <v>21030</v>
      </c>
      <c r="AO20" s="12" t="b">
        <v>0</v>
      </c>
      <c r="AP20" s="12" t="s">
        <v>102</v>
      </c>
      <c r="AQ20" s="12" t="b">
        <v>0</v>
      </c>
      <c r="AR20" s="13">
        <v>21</v>
      </c>
      <c r="AS20" s="14">
        <f t="shared" ref="AS20:AS21" si="10">O20/AR20</f>
        <v>16019.047619047618</v>
      </c>
      <c r="AT20" s="12" t="s">
        <v>100</v>
      </c>
      <c r="AU20" s="12" t="s">
        <v>100</v>
      </c>
      <c r="AV20" s="17">
        <v>44926</v>
      </c>
      <c r="AW20" s="17">
        <v>43617</v>
      </c>
      <c r="AX20" s="12">
        <v>112133</v>
      </c>
      <c r="AY20" s="17">
        <v>43983</v>
      </c>
      <c r="AZ20" s="12" t="b">
        <v>0</v>
      </c>
      <c r="BA20" s="12" t="s">
        <v>100</v>
      </c>
      <c r="BB20" s="12" t="s">
        <v>100</v>
      </c>
      <c r="BC20" s="19">
        <v>16019</v>
      </c>
      <c r="BD20" s="19">
        <v>400</v>
      </c>
      <c r="BE20" s="12">
        <v>224267</v>
      </c>
      <c r="BF20" s="12" t="b">
        <v>0</v>
      </c>
      <c r="BG20" s="12" t="s">
        <v>100</v>
      </c>
      <c r="BH20" s="12" t="s">
        <v>100</v>
      </c>
      <c r="BI20" s="12" t="s">
        <v>100</v>
      </c>
      <c r="BJ20" s="12" t="s">
        <v>100</v>
      </c>
      <c r="BK20" s="12" t="s">
        <v>100</v>
      </c>
      <c r="BL20" s="12" t="b">
        <v>0</v>
      </c>
      <c r="BM20" s="12" t="s">
        <v>100</v>
      </c>
      <c r="BN20" s="12" t="s">
        <v>100</v>
      </c>
      <c r="BO20" s="12" t="s">
        <v>100</v>
      </c>
      <c r="BP20" s="12" t="s">
        <v>100</v>
      </c>
      <c r="BQ20" s="12" t="s">
        <v>100</v>
      </c>
      <c r="BR20" s="12" t="s">
        <v>100</v>
      </c>
      <c r="BS20" s="12" t="s">
        <v>100</v>
      </c>
      <c r="BT20" s="12" t="s">
        <v>301</v>
      </c>
      <c r="BU20" s="12" t="s">
        <v>100</v>
      </c>
      <c r="BV20" s="12" t="s">
        <v>100</v>
      </c>
      <c r="BW20" s="12" t="s">
        <v>100</v>
      </c>
      <c r="BX20" s="12" t="s">
        <v>302</v>
      </c>
      <c r="BY20" s="12" t="s">
        <v>100</v>
      </c>
      <c r="BZ20" s="12" t="s">
        <v>100</v>
      </c>
      <c r="CA20" s="12" t="b">
        <v>0</v>
      </c>
      <c r="CB20" s="12" t="s">
        <v>100</v>
      </c>
      <c r="CC20" s="12">
        <v>200000</v>
      </c>
      <c r="CD20" s="12">
        <v>0</v>
      </c>
      <c r="CE20" s="12" t="s">
        <v>303</v>
      </c>
      <c r="CF20" s="12" t="s">
        <v>100</v>
      </c>
      <c r="CG20" s="12" t="s">
        <v>100</v>
      </c>
      <c r="CH20" s="12" t="s">
        <v>100</v>
      </c>
      <c r="CI20" s="12" t="s">
        <v>100</v>
      </c>
      <c r="CJ20" s="12" t="s">
        <v>100</v>
      </c>
      <c r="CK20" s="12" t="s">
        <v>100</v>
      </c>
      <c r="CL20" s="12">
        <v>1</v>
      </c>
      <c r="CM20" s="20"/>
      <c r="CN20" s="16"/>
      <c r="CO20" s="20"/>
      <c r="CP20" s="20"/>
    </row>
    <row r="21" spans="1:95" ht="30" customHeight="1" x14ac:dyDescent="0.25">
      <c r="A21" s="9">
        <v>33</v>
      </c>
      <c r="B21" s="9">
        <v>142</v>
      </c>
      <c r="C21" s="10" t="s">
        <v>310</v>
      </c>
      <c r="D21" s="12" t="s">
        <v>311</v>
      </c>
      <c r="E21" s="11" t="s">
        <v>252</v>
      </c>
      <c r="F21" s="11" t="s">
        <v>300</v>
      </c>
      <c r="G21" s="12" t="s">
        <v>254</v>
      </c>
      <c r="H21" s="12" t="s">
        <v>255</v>
      </c>
      <c r="I21" s="11" t="s">
        <v>98</v>
      </c>
      <c r="J21" s="37">
        <v>68</v>
      </c>
      <c r="K21" s="35">
        <f t="shared" si="0"/>
        <v>400</v>
      </c>
      <c r="L21" s="54">
        <f t="shared" si="4"/>
        <v>6.8766957881249578E-5</v>
      </c>
      <c r="M21" s="54">
        <f t="shared" si="5"/>
        <v>0.35826580896741372</v>
      </c>
      <c r="N21" s="14">
        <v>27200</v>
      </c>
      <c r="O21" s="15">
        <f t="shared" si="1"/>
        <v>27200</v>
      </c>
      <c r="P21" s="15">
        <v>27200</v>
      </c>
      <c r="Q21" s="15">
        <f t="shared" si="2"/>
        <v>27200</v>
      </c>
      <c r="R21" s="35">
        <f t="shared" si="3"/>
        <v>400</v>
      </c>
      <c r="S21" s="14">
        <f t="shared" si="8"/>
        <v>1947071</v>
      </c>
      <c r="T21" s="16">
        <v>0</v>
      </c>
      <c r="U21" s="15">
        <v>0</v>
      </c>
      <c r="V21" s="14"/>
      <c r="W21" s="12"/>
      <c r="X21" s="12"/>
      <c r="Y21" s="12" t="s">
        <v>195</v>
      </c>
      <c r="Z21" s="12" t="s">
        <v>100</v>
      </c>
      <c r="AA21" s="12" t="s">
        <v>100</v>
      </c>
      <c r="AB21" s="12" t="s">
        <v>100</v>
      </c>
      <c r="AC21" s="12" t="s">
        <v>100</v>
      </c>
      <c r="AD21" s="17">
        <v>43983</v>
      </c>
      <c r="AE21" s="12" t="s">
        <v>100</v>
      </c>
      <c r="AF21" s="12" t="s">
        <v>100</v>
      </c>
      <c r="AG21" s="12" t="s">
        <v>100</v>
      </c>
      <c r="AH21" s="12" t="s">
        <v>100</v>
      </c>
      <c r="AI21" s="12" t="s">
        <v>100</v>
      </c>
      <c r="AJ21" s="12" t="s">
        <v>100</v>
      </c>
      <c r="AK21" s="12" t="s">
        <v>100</v>
      </c>
      <c r="AL21" s="12">
        <v>0</v>
      </c>
      <c r="AM21" s="12" t="s">
        <v>266</v>
      </c>
      <c r="AN21" s="12">
        <v>1700</v>
      </c>
      <c r="AO21" s="12" t="b">
        <v>0</v>
      </c>
      <c r="AP21" s="12" t="s">
        <v>102</v>
      </c>
      <c r="AQ21" s="12" t="b">
        <v>0</v>
      </c>
      <c r="AR21" s="13">
        <v>2</v>
      </c>
      <c r="AS21" s="14">
        <f t="shared" si="10"/>
        <v>13600</v>
      </c>
      <c r="AT21" s="12" t="s">
        <v>100</v>
      </c>
      <c r="AU21" s="12" t="s">
        <v>100</v>
      </c>
      <c r="AV21" s="17">
        <v>44196</v>
      </c>
      <c r="AW21" s="17">
        <v>43789</v>
      </c>
      <c r="AX21" s="12">
        <v>1000</v>
      </c>
      <c r="AY21" s="17">
        <v>43983</v>
      </c>
      <c r="AZ21" s="12" t="b">
        <v>0</v>
      </c>
      <c r="BA21" s="12" t="s">
        <v>100</v>
      </c>
      <c r="BB21" s="12" t="s">
        <v>100</v>
      </c>
      <c r="BC21" s="19">
        <v>13600</v>
      </c>
      <c r="BD21" s="19">
        <v>400</v>
      </c>
      <c r="BE21" s="12">
        <v>26200</v>
      </c>
      <c r="BF21" s="12" t="b">
        <v>0</v>
      </c>
      <c r="BG21" s="12" t="s">
        <v>100</v>
      </c>
      <c r="BH21" s="12" t="s">
        <v>100</v>
      </c>
      <c r="BI21" s="12" t="s">
        <v>100</v>
      </c>
      <c r="BJ21" s="12" t="s">
        <v>100</v>
      </c>
      <c r="BK21" s="12" t="s">
        <v>100</v>
      </c>
      <c r="BL21" s="12" t="b">
        <v>0</v>
      </c>
      <c r="BM21" s="12" t="s">
        <v>100</v>
      </c>
      <c r="BN21" s="12" t="s">
        <v>100</v>
      </c>
      <c r="BO21" s="12" t="s">
        <v>100</v>
      </c>
      <c r="BP21" s="12" t="s">
        <v>100</v>
      </c>
      <c r="BQ21" s="12" t="s">
        <v>100</v>
      </c>
      <c r="BR21" s="12" t="s">
        <v>100</v>
      </c>
      <c r="BS21" s="12" t="s">
        <v>100</v>
      </c>
      <c r="BT21" s="12" t="s">
        <v>301</v>
      </c>
      <c r="BU21" s="12" t="s">
        <v>100</v>
      </c>
      <c r="BV21" s="12" t="s">
        <v>100</v>
      </c>
      <c r="BW21" s="12" t="s">
        <v>100</v>
      </c>
      <c r="BX21" s="12" t="s">
        <v>312</v>
      </c>
      <c r="BY21" s="12" t="s">
        <v>100</v>
      </c>
      <c r="BZ21" s="12" t="s">
        <v>100</v>
      </c>
      <c r="CA21" s="12" t="b">
        <v>0</v>
      </c>
      <c r="CB21" s="12" t="s">
        <v>100</v>
      </c>
      <c r="CC21" s="12">
        <v>27200</v>
      </c>
      <c r="CD21" s="12">
        <v>0</v>
      </c>
      <c r="CE21" s="12" t="s">
        <v>303</v>
      </c>
      <c r="CF21" s="12" t="s">
        <v>100</v>
      </c>
      <c r="CG21" s="12" t="s">
        <v>100</v>
      </c>
      <c r="CH21" s="12" t="s">
        <v>100</v>
      </c>
      <c r="CI21" s="12" t="s">
        <v>100</v>
      </c>
      <c r="CJ21" s="12" t="s">
        <v>100</v>
      </c>
      <c r="CK21" s="12" t="s">
        <v>100</v>
      </c>
      <c r="CL21" s="12">
        <v>1</v>
      </c>
      <c r="CM21" s="20"/>
      <c r="CN21" s="16"/>
      <c r="CO21" s="20"/>
      <c r="CP21" s="20"/>
    </row>
    <row r="22" spans="1:95" ht="30" customHeight="1" x14ac:dyDescent="0.25">
      <c r="A22" s="9">
        <v>37</v>
      </c>
      <c r="B22" s="9" t="s">
        <v>328</v>
      </c>
      <c r="C22" s="10" t="s">
        <v>329</v>
      </c>
      <c r="D22" s="12" t="s">
        <v>330</v>
      </c>
      <c r="E22" s="11" t="s">
        <v>149</v>
      </c>
      <c r="F22" s="11" t="s">
        <v>288</v>
      </c>
      <c r="G22" s="12" t="s">
        <v>151</v>
      </c>
      <c r="H22" s="12" t="s">
        <v>152</v>
      </c>
      <c r="I22" s="11" t="s">
        <v>98</v>
      </c>
      <c r="J22" s="37">
        <v>5146</v>
      </c>
      <c r="K22" s="35">
        <f t="shared" si="0"/>
        <v>952.1958802953751</v>
      </c>
      <c r="L22" s="54">
        <f t="shared" si="4"/>
        <v>5.2040406655427989E-3</v>
      </c>
      <c r="M22" s="54">
        <f t="shared" si="5"/>
        <v>0.36346984963295653</v>
      </c>
      <c r="N22" s="14">
        <v>4900000</v>
      </c>
      <c r="O22" s="15">
        <f t="shared" si="1"/>
        <v>4900000</v>
      </c>
      <c r="P22" s="15">
        <v>7720500</v>
      </c>
      <c r="Q22" s="15">
        <f t="shared" si="2"/>
        <v>4900000</v>
      </c>
      <c r="R22" s="35">
        <f t="shared" si="3"/>
        <v>952.1958802953751</v>
      </c>
      <c r="S22" s="14">
        <f t="shared" si="8"/>
        <v>6847071</v>
      </c>
      <c r="T22" s="16">
        <v>0</v>
      </c>
      <c r="U22" s="15">
        <v>0</v>
      </c>
      <c r="V22" s="14"/>
      <c r="W22" s="12" t="s">
        <v>289</v>
      </c>
      <c r="X22" s="12"/>
      <c r="Y22" s="12" t="s">
        <v>100</v>
      </c>
      <c r="Z22" s="12" t="s">
        <v>100</v>
      </c>
      <c r="AA22" s="12" t="s">
        <v>100</v>
      </c>
      <c r="AB22" s="12" t="s">
        <v>100</v>
      </c>
      <c r="AC22" s="12" t="s">
        <v>100</v>
      </c>
      <c r="AD22" s="17">
        <v>44198</v>
      </c>
      <c r="AE22" s="12" t="s">
        <v>100</v>
      </c>
      <c r="AF22" s="12" t="s">
        <v>100</v>
      </c>
      <c r="AG22" s="12" t="s">
        <v>100</v>
      </c>
      <c r="AH22" s="12" t="s">
        <v>100</v>
      </c>
      <c r="AI22" s="12" t="s">
        <v>100</v>
      </c>
      <c r="AJ22" s="12" t="s">
        <v>100</v>
      </c>
      <c r="AK22" s="12" t="s">
        <v>100</v>
      </c>
      <c r="AL22" s="12">
        <v>0</v>
      </c>
      <c r="AM22" s="12" t="s">
        <v>155</v>
      </c>
      <c r="AN22" s="12" t="s">
        <v>100</v>
      </c>
      <c r="AO22" s="12" t="b">
        <v>0</v>
      </c>
      <c r="AP22" s="12" t="s">
        <v>102</v>
      </c>
      <c r="AQ22" s="12" t="b">
        <v>0</v>
      </c>
      <c r="AR22" s="13">
        <v>0</v>
      </c>
      <c r="AS22" s="14">
        <v>0</v>
      </c>
      <c r="AT22" s="12" t="s">
        <v>100</v>
      </c>
      <c r="AU22" s="12" t="s">
        <v>100</v>
      </c>
      <c r="AV22" s="17">
        <v>44440</v>
      </c>
      <c r="AW22" s="17">
        <v>44166</v>
      </c>
      <c r="AX22" s="12">
        <v>445000</v>
      </c>
      <c r="AY22" s="17">
        <v>44075</v>
      </c>
      <c r="AZ22" s="12" t="b">
        <v>0</v>
      </c>
      <c r="BA22" s="12" t="s">
        <v>100</v>
      </c>
      <c r="BB22" s="12" t="s">
        <v>100</v>
      </c>
      <c r="BC22" s="19" t="s">
        <v>100</v>
      </c>
      <c r="BD22" s="19">
        <v>952</v>
      </c>
      <c r="BE22" s="12" t="s">
        <v>100</v>
      </c>
      <c r="BF22" s="12" t="b">
        <v>0</v>
      </c>
      <c r="BG22" s="12" t="s">
        <v>100</v>
      </c>
      <c r="BH22" s="12" t="s">
        <v>100</v>
      </c>
      <c r="BI22" s="12">
        <v>5147</v>
      </c>
      <c r="BJ22" s="12" t="s">
        <v>100</v>
      </c>
      <c r="BK22" s="12" t="s">
        <v>100</v>
      </c>
      <c r="BL22" s="12" t="b">
        <v>1</v>
      </c>
      <c r="BM22" s="12" t="s">
        <v>100</v>
      </c>
      <c r="BN22" s="12">
        <v>500000</v>
      </c>
      <c r="BO22" s="12" t="s">
        <v>100</v>
      </c>
      <c r="BP22" s="12" t="s">
        <v>100</v>
      </c>
      <c r="BQ22" s="12" t="s">
        <v>100</v>
      </c>
      <c r="BR22" s="12" t="s">
        <v>100</v>
      </c>
      <c r="BS22" s="12" t="s">
        <v>100</v>
      </c>
      <c r="BT22" s="12" t="s">
        <v>290</v>
      </c>
      <c r="BU22" s="12">
        <v>142</v>
      </c>
      <c r="BV22" s="12">
        <v>0</v>
      </c>
      <c r="BW22" s="12" t="s">
        <v>100</v>
      </c>
      <c r="BX22" s="12" t="s">
        <v>331</v>
      </c>
      <c r="BY22" s="12" t="s">
        <v>100</v>
      </c>
      <c r="BZ22" s="12" t="s">
        <v>100</v>
      </c>
      <c r="CA22" s="12" t="b">
        <v>1</v>
      </c>
      <c r="CB22" s="12">
        <v>325000</v>
      </c>
      <c r="CC22" s="12" t="s">
        <v>100</v>
      </c>
      <c r="CD22" s="12">
        <v>0</v>
      </c>
      <c r="CE22" s="12" t="s">
        <v>291</v>
      </c>
      <c r="CF22" s="12" t="s">
        <v>100</v>
      </c>
      <c r="CG22" s="12" t="s">
        <v>100</v>
      </c>
      <c r="CH22" s="12" t="s">
        <v>100</v>
      </c>
      <c r="CI22" s="12" t="s">
        <v>100</v>
      </c>
      <c r="CJ22" s="12" t="s">
        <v>100</v>
      </c>
      <c r="CK22" s="12" t="s">
        <v>100</v>
      </c>
      <c r="CL22" s="12">
        <v>1</v>
      </c>
      <c r="CM22" s="20" t="s">
        <v>332</v>
      </c>
      <c r="CN22" s="16">
        <v>4672080</v>
      </c>
      <c r="CO22" s="23">
        <f>Q22-CN22</f>
        <v>227920</v>
      </c>
      <c r="CP22" s="20"/>
      <c r="CQ22" s="21" t="s">
        <v>333</v>
      </c>
    </row>
    <row r="23" spans="1:95" ht="30" customHeight="1" x14ac:dyDescent="0.25">
      <c r="A23" s="9">
        <v>42</v>
      </c>
      <c r="B23" s="9">
        <v>150</v>
      </c>
      <c r="C23" s="10" t="s">
        <v>356</v>
      </c>
      <c r="D23" s="11" t="s">
        <v>357</v>
      </c>
      <c r="E23" s="11" t="s">
        <v>149</v>
      </c>
      <c r="F23" s="11" t="s">
        <v>288</v>
      </c>
      <c r="G23" s="12" t="s">
        <v>151</v>
      </c>
      <c r="H23" s="12" t="s">
        <v>152</v>
      </c>
      <c r="I23" s="11" t="s">
        <v>98</v>
      </c>
      <c r="J23" s="37">
        <v>3387</v>
      </c>
      <c r="K23" s="35">
        <f t="shared" si="0"/>
        <v>1409.6545615589016</v>
      </c>
      <c r="L23" s="54">
        <f t="shared" si="4"/>
        <v>3.4252012697616515E-3</v>
      </c>
      <c r="M23" s="54">
        <f t="shared" si="5"/>
        <v>0.36689505090271818</v>
      </c>
      <c r="N23" s="14">
        <v>4774500</v>
      </c>
      <c r="O23" s="15">
        <f t="shared" si="1"/>
        <v>4774500</v>
      </c>
      <c r="P23" s="15">
        <v>5151000</v>
      </c>
      <c r="Q23" s="15">
        <f t="shared" si="2"/>
        <v>4774500</v>
      </c>
      <c r="R23" s="35">
        <f t="shared" si="3"/>
        <v>1409.6545615589016</v>
      </c>
      <c r="S23" s="14">
        <f t="shared" si="8"/>
        <v>11621571</v>
      </c>
      <c r="T23" s="16">
        <v>0</v>
      </c>
      <c r="U23" s="15">
        <v>0</v>
      </c>
      <c r="V23" s="14"/>
      <c r="W23" s="12" t="s">
        <v>358</v>
      </c>
      <c r="X23" s="12"/>
      <c r="Y23" s="12" t="s">
        <v>359</v>
      </c>
      <c r="Z23" s="12" t="s">
        <v>100</v>
      </c>
      <c r="AA23" s="12" t="s">
        <v>100</v>
      </c>
      <c r="AB23" s="12" t="s">
        <v>100</v>
      </c>
      <c r="AC23" s="12" t="s">
        <v>100</v>
      </c>
      <c r="AD23" s="17">
        <v>45017</v>
      </c>
      <c r="AE23" s="12" t="s">
        <v>100</v>
      </c>
      <c r="AF23" s="12" t="s">
        <v>100</v>
      </c>
      <c r="AG23" s="12" t="s">
        <v>100</v>
      </c>
      <c r="AH23" s="12" t="s">
        <v>100</v>
      </c>
      <c r="AI23" s="12" t="s">
        <v>100</v>
      </c>
      <c r="AJ23" s="12" t="s">
        <v>100</v>
      </c>
      <c r="AK23" s="12" t="s">
        <v>100</v>
      </c>
      <c r="AL23" s="12">
        <v>0</v>
      </c>
      <c r="AM23" s="12" t="s">
        <v>155</v>
      </c>
      <c r="AN23" s="12" t="s">
        <v>100</v>
      </c>
      <c r="AO23" s="12" t="b">
        <v>0</v>
      </c>
      <c r="AP23" s="12" t="s">
        <v>102</v>
      </c>
      <c r="AQ23" s="12" t="b">
        <v>0</v>
      </c>
      <c r="AR23" s="13">
        <v>0</v>
      </c>
      <c r="AS23" s="14">
        <v>0</v>
      </c>
      <c r="AT23" s="12" t="s">
        <v>100</v>
      </c>
      <c r="AU23" s="12" t="s">
        <v>100</v>
      </c>
      <c r="AV23" s="17">
        <v>45261</v>
      </c>
      <c r="AW23" s="17">
        <v>44563</v>
      </c>
      <c r="AX23" s="12">
        <v>300000</v>
      </c>
      <c r="AY23" s="17">
        <v>44928</v>
      </c>
      <c r="AZ23" s="12" t="b">
        <v>0</v>
      </c>
      <c r="BA23" s="12" t="s">
        <v>100</v>
      </c>
      <c r="BB23" s="12" t="s">
        <v>100</v>
      </c>
      <c r="BC23" s="19" t="s">
        <v>100</v>
      </c>
      <c r="BD23" s="19">
        <v>34819</v>
      </c>
      <c r="BE23" s="12" t="s">
        <v>100</v>
      </c>
      <c r="BF23" s="12" t="b">
        <v>0</v>
      </c>
      <c r="BG23" s="12" t="s">
        <v>100</v>
      </c>
      <c r="BH23" s="12" t="s">
        <v>100</v>
      </c>
      <c r="BI23" s="12">
        <v>3434</v>
      </c>
      <c r="BJ23" s="12" t="s">
        <v>100</v>
      </c>
      <c r="BK23" s="12" t="s">
        <v>100</v>
      </c>
      <c r="BL23" s="12" t="b">
        <v>1</v>
      </c>
      <c r="BM23" s="12" t="s">
        <v>100</v>
      </c>
      <c r="BN23" s="12">
        <v>282000</v>
      </c>
      <c r="BO23" s="12" t="s">
        <v>100</v>
      </c>
      <c r="BP23" s="12" t="s">
        <v>100</v>
      </c>
      <c r="BQ23" s="12" t="s">
        <v>100</v>
      </c>
      <c r="BR23" s="12" t="s">
        <v>100</v>
      </c>
      <c r="BS23" s="12" t="s">
        <v>100</v>
      </c>
      <c r="BT23" s="12" t="s">
        <v>360</v>
      </c>
      <c r="BU23" s="12">
        <v>94</v>
      </c>
      <c r="BV23" s="12" t="s">
        <v>100</v>
      </c>
      <c r="BW23" s="12" t="s">
        <v>100</v>
      </c>
      <c r="BX23" s="12" t="s">
        <v>361</v>
      </c>
      <c r="BY23" s="12" t="s">
        <v>100</v>
      </c>
      <c r="BZ23" s="12" t="s">
        <v>100</v>
      </c>
      <c r="CA23" s="12" t="b">
        <v>1</v>
      </c>
      <c r="CB23" s="12">
        <v>215000</v>
      </c>
      <c r="CC23" s="12" t="s">
        <v>100</v>
      </c>
      <c r="CD23" s="12">
        <v>0</v>
      </c>
      <c r="CE23" s="12" t="s">
        <v>362</v>
      </c>
      <c r="CF23" s="12" t="s">
        <v>100</v>
      </c>
      <c r="CG23" s="12" t="s">
        <v>100</v>
      </c>
      <c r="CH23" s="12" t="s">
        <v>100</v>
      </c>
      <c r="CI23" s="12" t="s">
        <v>100</v>
      </c>
      <c r="CJ23" s="12" t="s">
        <v>100</v>
      </c>
      <c r="CK23" s="12" t="s">
        <v>100</v>
      </c>
      <c r="CL23" s="12">
        <v>1</v>
      </c>
      <c r="CM23" s="20" t="s">
        <v>332</v>
      </c>
      <c r="CN23" s="16">
        <v>2703132</v>
      </c>
      <c r="CO23" s="23">
        <f>Q23-CN23</f>
        <v>2071368</v>
      </c>
      <c r="CP23" s="20"/>
      <c r="CQ23" s="21" t="s">
        <v>363</v>
      </c>
    </row>
    <row r="24" spans="1:95" ht="30" customHeight="1" x14ac:dyDescent="0.25">
      <c r="A24" s="9">
        <v>45</v>
      </c>
      <c r="B24" s="9">
        <v>152</v>
      </c>
      <c r="C24" s="10" t="s">
        <v>372</v>
      </c>
      <c r="D24" s="12" t="s">
        <v>373</v>
      </c>
      <c r="E24" s="11" t="s">
        <v>149</v>
      </c>
      <c r="F24" s="11" t="s">
        <v>288</v>
      </c>
      <c r="G24" s="12" t="s">
        <v>151</v>
      </c>
      <c r="H24" s="12" t="s">
        <v>152</v>
      </c>
      <c r="I24" s="11" t="s">
        <v>98</v>
      </c>
      <c r="J24" s="37">
        <v>2692</v>
      </c>
      <c r="K24" s="35">
        <f t="shared" si="0"/>
        <v>1634.4725111441307</v>
      </c>
      <c r="L24" s="54">
        <f t="shared" si="4"/>
        <v>2.7223625090635863E-3</v>
      </c>
      <c r="M24" s="54">
        <f t="shared" si="5"/>
        <v>0.36961741341178178</v>
      </c>
      <c r="N24" s="14">
        <v>4400000</v>
      </c>
      <c r="O24" s="15">
        <f t="shared" si="1"/>
        <v>4400000</v>
      </c>
      <c r="P24" s="15">
        <v>4038000</v>
      </c>
      <c r="Q24" s="15">
        <f t="shared" si="2"/>
        <v>4038000</v>
      </c>
      <c r="R24" s="35">
        <f t="shared" si="3"/>
        <v>1500</v>
      </c>
      <c r="S24" s="14">
        <f t="shared" si="8"/>
        <v>15659571</v>
      </c>
      <c r="T24" s="16">
        <v>0</v>
      </c>
      <c r="U24" s="15">
        <v>0</v>
      </c>
      <c r="V24" s="14">
        <v>362000</v>
      </c>
      <c r="W24" s="12" t="s">
        <v>374</v>
      </c>
      <c r="X24" s="12"/>
      <c r="Y24" s="12" t="s">
        <v>359</v>
      </c>
      <c r="Z24" s="12" t="s">
        <v>100</v>
      </c>
      <c r="AA24" s="12" t="s">
        <v>100</v>
      </c>
      <c r="AB24" s="12" t="s">
        <v>100</v>
      </c>
      <c r="AC24" s="12" t="s">
        <v>100</v>
      </c>
      <c r="AD24" s="17">
        <v>45293</v>
      </c>
      <c r="AE24" s="12" t="s">
        <v>100</v>
      </c>
      <c r="AF24" s="12" t="s">
        <v>100</v>
      </c>
      <c r="AG24" s="12" t="s">
        <v>100</v>
      </c>
      <c r="AH24" s="12" t="s">
        <v>100</v>
      </c>
      <c r="AI24" s="12" t="s">
        <v>100</v>
      </c>
      <c r="AJ24" s="12" t="s">
        <v>100</v>
      </c>
      <c r="AK24" s="12" t="s">
        <v>100</v>
      </c>
      <c r="AL24" s="12">
        <v>0</v>
      </c>
      <c r="AM24" s="12" t="s">
        <v>155</v>
      </c>
      <c r="AN24" s="12" t="s">
        <v>100</v>
      </c>
      <c r="AO24" s="12" t="b">
        <v>0</v>
      </c>
      <c r="AP24" s="12" t="s">
        <v>143</v>
      </c>
      <c r="AQ24" s="12" t="b">
        <v>0</v>
      </c>
      <c r="AR24" s="13">
        <v>0</v>
      </c>
      <c r="AS24" s="14">
        <v>0</v>
      </c>
      <c r="AT24" s="12"/>
      <c r="AU24" s="12" t="s">
        <v>100</v>
      </c>
      <c r="AV24" s="17">
        <v>45659</v>
      </c>
      <c r="AW24" s="17">
        <v>44835</v>
      </c>
      <c r="AX24" s="12">
        <v>400000</v>
      </c>
      <c r="AY24" s="17">
        <v>45231</v>
      </c>
      <c r="AZ24" s="12" t="b">
        <v>0</v>
      </c>
      <c r="BA24" s="12" t="s">
        <v>100</v>
      </c>
      <c r="BB24" s="12" t="s">
        <v>100</v>
      </c>
      <c r="BC24" s="19" t="s">
        <v>100</v>
      </c>
      <c r="BD24" s="19">
        <v>838</v>
      </c>
      <c r="BE24" s="12" t="s">
        <v>100</v>
      </c>
      <c r="BF24" s="12" t="b">
        <v>0</v>
      </c>
      <c r="BG24" s="12" t="s">
        <v>100</v>
      </c>
      <c r="BH24" s="12" t="s">
        <v>100</v>
      </c>
      <c r="BI24" s="12">
        <v>5248</v>
      </c>
      <c r="BJ24" s="12" t="s">
        <v>100</v>
      </c>
      <c r="BK24" s="12" t="s">
        <v>100</v>
      </c>
      <c r="BL24" s="12" t="b">
        <v>1</v>
      </c>
      <c r="BM24" s="12" t="s">
        <v>100</v>
      </c>
      <c r="BN24" s="12">
        <v>130000</v>
      </c>
      <c r="BO24" s="12" t="s">
        <v>100</v>
      </c>
      <c r="BP24" s="12" t="s">
        <v>100</v>
      </c>
      <c r="BQ24" s="12" t="s">
        <v>100</v>
      </c>
      <c r="BR24" s="12" t="s">
        <v>100</v>
      </c>
      <c r="BS24" s="12" t="s">
        <v>100</v>
      </c>
      <c r="BT24" s="12" t="s">
        <v>375</v>
      </c>
      <c r="BU24" s="12">
        <v>136</v>
      </c>
      <c r="BV24" s="12" t="s">
        <v>100</v>
      </c>
      <c r="BW24" s="12" t="s">
        <v>100</v>
      </c>
      <c r="BX24" s="12" t="s">
        <v>376</v>
      </c>
      <c r="BY24" s="12" t="s">
        <v>100</v>
      </c>
      <c r="BZ24" s="12" t="s">
        <v>100</v>
      </c>
      <c r="CA24" s="12" t="b">
        <v>1</v>
      </c>
      <c r="CB24" s="12">
        <v>308000</v>
      </c>
      <c r="CC24" s="12">
        <v>0</v>
      </c>
      <c r="CD24" s="12">
        <v>0</v>
      </c>
      <c r="CE24" s="12" t="s">
        <v>362</v>
      </c>
      <c r="CF24" s="12" t="s">
        <v>100</v>
      </c>
      <c r="CG24" s="12" t="s">
        <v>100</v>
      </c>
      <c r="CH24" s="12" t="s">
        <v>100</v>
      </c>
      <c r="CI24" s="12" t="s">
        <v>100</v>
      </c>
      <c r="CJ24" s="12" t="s">
        <v>100</v>
      </c>
      <c r="CK24" s="12" t="s">
        <v>100</v>
      </c>
      <c r="CL24" s="12">
        <v>1</v>
      </c>
      <c r="CM24" s="20"/>
      <c r="CN24" s="16"/>
      <c r="CO24" s="20"/>
      <c r="CP24" s="20"/>
      <c r="CQ24" s="21" t="s">
        <v>377</v>
      </c>
    </row>
    <row r="25" spans="1:95" ht="30" customHeight="1" x14ac:dyDescent="0.25">
      <c r="A25" s="9">
        <v>46</v>
      </c>
      <c r="B25" s="9">
        <v>153</v>
      </c>
      <c r="C25" s="10" t="s">
        <v>378</v>
      </c>
      <c r="D25" s="12" t="s">
        <v>379</v>
      </c>
      <c r="E25" s="11" t="s">
        <v>149</v>
      </c>
      <c r="F25" s="11" t="s">
        <v>288</v>
      </c>
      <c r="G25" s="12" t="s">
        <v>151</v>
      </c>
      <c r="H25" s="12" t="s">
        <v>152</v>
      </c>
      <c r="I25" s="11" t="s">
        <v>98</v>
      </c>
      <c r="J25" s="37">
        <v>3499</v>
      </c>
      <c r="K25" s="35">
        <f t="shared" si="0"/>
        <v>1714.7756501857673</v>
      </c>
      <c r="L25" s="54">
        <f t="shared" si="4"/>
        <v>3.5384644945072393E-3</v>
      </c>
      <c r="M25" s="54">
        <f t="shared" si="5"/>
        <v>0.37315587790628901</v>
      </c>
      <c r="N25" s="14">
        <v>6000000</v>
      </c>
      <c r="O25" s="15">
        <f t="shared" si="1"/>
        <v>6000000</v>
      </c>
      <c r="P25" s="15">
        <v>5248500</v>
      </c>
      <c r="Q25" s="15">
        <f t="shared" si="2"/>
        <v>5248500</v>
      </c>
      <c r="R25" s="35">
        <f t="shared" si="3"/>
        <v>1500</v>
      </c>
      <c r="S25" s="14">
        <f t="shared" si="8"/>
        <v>20908071</v>
      </c>
      <c r="T25" s="16">
        <v>0</v>
      </c>
      <c r="U25" s="15">
        <v>0</v>
      </c>
      <c r="V25" s="14">
        <v>751500</v>
      </c>
      <c r="W25" s="12" t="s">
        <v>374</v>
      </c>
      <c r="X25" s="12"/>
      <c r="Y25" s="12" t="s">
        <v>359</v>
      </c>
      <c r="Z25" s="12" t="s">
        <v>100</v>
      </c>
      <c r="AA25" s="12" t="s">
        <v>100</v>
      </c>
      <c r="AB25" s="12" t="s">
        <v>100</v>
      </c>
      <c r="AC25" s="12" t="s">
        <v>100</v>
      </c>
      <c r="AD25" s="17">
        <v>45293</v>
      </c>
      <c r="AE25" s="12" t="s">
        <v>100</v>
      </c>
      <c r="AF25" s="12" t="s">
        <v>100</v>
      </c>
      <c r="AG25" s="12" t="s">
        <v>100</v>
      </c>
      <c r="AH25" s="12" t="s">
        <v>100</v>
      </c>
      <c r="AI25" s="12" t="s">
        <v>100</v>
      </c>
      <c r="AJ25" s="12" t="s">
        <v>100</v>
      </c>
      <c r="AK25" s="12" t="s">
        <v>100</v>
      </c>
      <c r="AL25" s="12">
        <v>0</v>
      </c>
      <c r="AM25" s="12" t="s">
        <v>155</v>
      </c>
      <c r="AN25" s="12" t="s">
        <v>100</v>
      </c>
      <c r="AO25" s="12" t="b">
        <v>0</v>
      </c>
      <c r="AP25" s="12" t="s">
        <v>143</v>
      </c>
      <c r="AQ25" s="12" t="b">
        <v>0</v>
      </c>
      <c r="AR25" s="13">
        <v>0</v>
      </c>
      <c r="AS25" s="14">
        <v>0</v>
      </c>
      <c r="AT25" s="12"/>
      <c r="AU25" s="12" t="s">
        <v>100</v>
      </c>
      <c r="AV25" s="17">
        <v>45659</v>
      </c>
      <c r="AW25" s="17">
        <v>44835</v>
      </c>
      <c r="AX25" s="12">
        <v>500000</v>
      </c>
      <c r="AY25" s="17">
        <v>45231</v>
      </c>
      <c r="AZ25" s="12" t="b">
        <v>0</v>
      </c>
      <c r="BA25" s="12" t="s">
        <v>100</v>
      </c>
      <c r="BB25" s="12" t="s">
        <v>100</v>
      </c>
      <c r="BC25" s="19" t="s">
        <v>100</v>
      </c>
      <c r="BD25" s="19">
        <v>1715</v>
      </c>
      <c r="BE25" s="12" t="s">
        <v>100</v>
      </c>
      <c r="BF25" s="12" t="b">
        <v>0</v>
      </c>
      <c r="BG25" s="12" t="s">
        <v>100</v>
      </c>
      <c r="BH25" s="12" t="s">
        <v>100</v>
      </c>
      <c r="BI25" s="12">
        <v>3499</v>
      </c>
      <c r="BJ25" s="12" t="s">
        <v>100</v>
      </c>
      <c r="BK25" s="12" t="s">
        <v>100</v>
      </c>
      <c r="BL25" s="12" t="b">
        <v>1</v>
      </c>
      <c r="BM25" s="12" t="s">
        <v>100</v>
      </c>
      <c r="BN25" s="12">
        <v>1500000</v>
      </c>
      <c r="BO25" s="12" t="s">
        <v>100</v>
      </c>
      <c r="BP25" s="12" t="s">
        <v>100</v>
      </c>
      <c r="BQ25" s="12" t="s">
        <v>100</v>
      </c>
      <c r="BR25" s="12" t="s">
        <v>100</v>
      </c>
      <c r="BS25" s="12" t="s">
        <v>100</v>
      </c>
      <c r="BT25" s="12" t="s">
        <v>375</v>
      </c>
      <c r="BU25" s="12">
        <v>273</v>
      </c>
      <c r="BV25" s="12" t="s">
        <v>100</v>
      </c>
      <c r="BW25" s="12" t="s">
        <v>100</v>
      </c>
      <c r="BX25" s="12" t="s">
        <v>376</v>
      </c>
      <c r="BY25" s="12" t="s">
        <v>100</v>
      </c>
      <c r="BZ25" s="12" t="s">
        <v>100</v>
      </c>
      <c r="CA25" s="12" t="b">
        <v>1</v>
      </c>
      <c r="CB25" s="12">
        <v>620000</v>
      </c>
      <c r="CC25" s="12">
        <v>0</v>
      </c>
      <c r="CD25" s="12">
        <v>0</v>
      </c>
      <c r="CE25" s="12" t="s">
        <v>362</v>
      </c>
      <c r="CF25" s="12" t="s">
        <v>100</v>
      </c>
      <c r="CG25" s="12" t="s">
        <v>100</v>
      </c>
      <c r="CH25" s="12" t="s">
        <v>100</v>
      </c>
      <c r="CI25" s="12" t="s">
        <v>100</v>
      </c>
      <c r="CJ25" s="12" t="s">
        <v>100</v>
      </c>
      <c r="CK25" s="12" t="s">
        <v>100</v>
      </c>
      <c r="CL25" s="12">
        <v>1</v>
      </c>
      <c r="CM25" s="20"/>
      <c r="CN25" s="16"/>
      <c r="CO25" s="20"/>
      <c r="CP25" s="20"/>
      <c r="CQ25" s="21" t="s">
        <v>380</v>
      </c>
    </row>
    <row r="26" spans="1:95" ht="30" customHeight="1" x14ac:dyDescent="0.25">
      <c r="A26" s="9">
        <v>47</v>
      </c>
      <c r="B26" s="9">
        <v>154</v>
      </c>
      <c r="C26" s="10" t="s">
        <v>381</v>
      </c>
      <c r="D26" s="12" t="s">
        <v>382</v>
      </c>
      <c r="E26" s="11" t="s">
        <v>149</v>
      </c>
      <c r="F26" s="11" t="s">
        <v>288</v>
      </c>
      <c r="G26" s="12" t="s">
        <v>151</v>
      </c>
      <c r="H26" s="12" t="s">
        <v>152</v>
      </c>
      <c r="I26" s="11" t="s">
        <v>98</v>
      </c>
      <c r="J26" s="37">
        <v>1028</v>
      </c>
      <c r="K26" s="35">
        <f t="shared" si="0"/>
        <v>1848.2490272373541</v>
      </c>
      <c r="L26" s="54">
        <f t="shared" si="4"/>
        <v>1.0395945985577143E-3</v>
      </c>
      <c r="M26" s="54">
        <f t="shared" si="5"/>
        <v>0.37419547250484675</v>
      </c>
      <c r="N26" s="14">
        <v>1900000</v>
      </c>
      <c r="O26" s="15">
        <f t="shared" si="1"/>
        <v>1900000</v>
      </c>
      <c r="P26" s="15">
        <v>1542000</v>
      </c>
      <c r="Q26" s="15">
        <f t="shared" si="2"/>
        <v>1542000</v>
      </c>
      <c r="R26" s="35">
        <f t="shared" si="3"/>
        <v>1500</v>
      </c>
      <c r="S26" s="14">
        <f t="shared" si="8"/>
        <v>22450071</v>
      </c>
      <c r="T26" s="16">
        <v>0</v>
      </c>
      <c r="U26" s="15">
        <v>0</v>
      </c>
      <c r="V26" s="14">
        <v>358000</v>
      </c>
      <c r="W26" s="12" t="s">
        <v>323</v>
      </c>
      <c r="X26" s="12"/>
      <c r="Y26" s="12" t="s">
        <v>324</v>
      </c>
      <c r="Z26" s="12" t="s">
        <v>100</v>
      </c>
      <c r="AA26" s="12" t="s">
        <v>100</v>
      </c>
      <c r="AB26" s="12" t="s">
        <v>100</v>
      </c>
      <c r="AC26" s="12" t="s">
        <v>100</v>
      </c>
      <c r="AD26" s="17">
        <v>44287</v>
      </c>
      <c r="AE26" s="12" t="s">
        <v>100</v>
      </c>
      <c r="AF26" s="12" t="s">
        <v>100</v>
      </c>
      <c r="AG26" s="12" t="s">
        <v>100</v>
      </c>
      <c r="AH26" s="12" t="s">
        <v>100</v>
      </c>
      <c r="AI26" s="12" t="s">
        <v>100</v>
      </c>
      <c r="AJ26" s="12" t="s">
        <v>100</v>
      </c>
      <c r="AK26" s="12" t="s">
        <v>100</v>
      </c>
      <c r="AL26" s="12">
        <v>0</v>
      </c>
      <c r="AM26" s="12" t="s">
        <v>155</v>
      </c>
      <c r="AN26" s="12" t="s">
        <v>100</v>
      </c>
      <c r="AO26" s="12" t="b">
        <v>0</v>
      </c>
      <c r="AP26" s="12" t="s">
        <v>143</v>
      </c>
      <c r="AQ26" s="12" t="b">
        <v>0</v>
      </c>
      <c r="AR26" s="13">
        <v>0</v>
      </c>
      <c r="AS26" s="14">
        <v>0</v>
      </c>
      <c r="AT26" s="12" t="s">
        <v>100</v>
      </c>
      <c r="AU26" s="12" t="s">
        <v>100</v>
      </c>
      <c r="AV26" s="17">
        <v>44531</v>
      </c>
      <c r="AW26" s="17">
        <v>44166</v>
      </c>
      <c r="AX26" s="12">
        <v>172000</v>
      </c>
      <c r="AY26" s="17">
        <v>44531</v>
      </c>
      <c r="AZ26" s="12" t="b">
        <v>0</v>
      </c>
      <c r="BA26" s="12" t="s">
        <v>100</v>
      </c>
      <c r="BB26" s="12" t="s">
        <v>100</v>
      </c>
      <c r="BC26" s="19" t="s">
        <v>100</v>
      </c>
      <c r="BD26" s="19">
        <v>1848</v>
      </c>
      <c r="BE26" s="12" t="s">
        <v>100</v>
      </c>
      <c r="BF26" s="12" t="b">
        <v>0</v>
      </c>
      <c r="BG26" s="12" t="s">
        <v>100</v>
      </c>
      <c r="BH26" s="12" t="s">
        <v>100</v>
      </c>
      <c r="BI26" s="12">
        <v>1028</v>
      </c>
      <c r="BJ26" s="12" t="s">
        <v>100</v>
      </c>
      <c r="BK26" s="12" t="s">
        <v>100</v>
      </c>
      <c r="BL26" s="12" t="b">
        <v>1</v>
      </c>
      <c r="BM26" s="12" t="s">
        <v>100</v>
      </c>
      <c r="BN26" s="12">
        <v>231000</v>
      </c>
      <c r="BO26" s="12" t="s">
        <v>100</v>
      </c>
      <c r="BP26" s="12" t="s">
        <v>100</v>
      </c>
      <c r="BQ26" s="12" t="s">
        <v>100</v>
      </c>
      <c r="BR26" s="12" t="s">
        <v>100</v>
      </c>
      <c r="BS26" s="12" t="s">
        <v>100</v>
      </c>
      <c r="BT26" s="12" t="s">
        <v>325</v>
      </c>
      <c r="BU26" s="12">
        <v>77</v>
      </c>
      <c r="BV26" s="12">
        <v>0</v>
      </c>
      <c r="BW26" s="12" t="s">
        <v>100</v>
      </c>
      <c r="BX26" s="12" t="s">
        <v>383</v>
      </c>
      <c r="BY26" s="12" t="s">
        <v>100</v>
      </c>
      <c r="BZ26" s="12" t="s">
        <v>100</v>
      </c>
      <c r="CA26" s="12" t="b">
        <v>1</v>
      </c>
      <c r="CB26" s="12">
        <v>174000</v>
      </c>
      <c r="CC26" s="12">
        <v>0</v>
      </c>
      <c r="CD26" s="12">
        <v>0</v>
      </c>
      <c r="CE26" s="12" t="s">
        <v>327</v>
      </c>
      <c r="CF26" s="12" t="s">
        <v>100</v>
      </c>
      <c r="CG26" s="12" t="s">
        <v>100</v>
      </c>
      <c r="CH26" s="12" t="s">
        <v>100</v>
      </c>
      <c r="CI26" s="12" t="s">
        <v>100</v>
      </c>
      <c r="CJ26" s="12" t="s">
        <v>100</v>
      </c>
      <c r="CK26" s="12" t="s">
        <v>100</v>
      </c>
      <c r="CL26" s="12">
        <v>1</v>
      </c>
      <c r="CM26" s="20"/>
      <c r="CN26" s="16"/>
      <c r="CO26" s="20"/>
      <c r="CP26" s="20"/>
      <c r="CQ26" s="21" t="s">
        <v>384</v>
      </c>
    </row>
    <row r="27" spans="1:95" ht="30" customHeight="1" x14ac:dyDescent="0.25">
      <c r="A27" s="9">
        <v>50</v>
      </c>
      <c r="B27" s="9">
        <v>157</v>
      </c>
      <c r="C27" s="10" t="s">
        <v>393</v>
      </c>
      <c r="D27" s="12" t="s">
        <v>394</v>
      </c>
      <c r="E27" s="11" t="s">
        <v>149</v>
      </c>
      <c r="F27" s="11" t="s">
        <v>288</v>
      </c>
      <c r="G27" s="12" t="s">
        <v>151</v>
      </c>
      <c r="H27" s="12" t="s">
        <v>152</v>
      </c>
      <c r="I27" s="11" t="s">
        <v>98</v>
      </c>
      <c r="J27" s="37">
        <v>7308</v>
      </c>
      <c r="K27" s="35">
        <f t="shared" si="0"/>
        <v>1906.4039408866995</v>
      </c>
      <c r="L27" s="54">
        <f t="shared" si="4"/>
        <v>7.3904254146495872E-3</v>
      </c>
      <c r="M27" s="54">
        <f t="shared" si="5"/>
        <v>0.38158589791949632</v>
      </c>
      <c r="N27" s="14">
        <v>13932000</v>
      </c>
      <c r="O27" s="15">
        <f t="shared" si="1"/>
        <v>13932000</v>
      </c>
      <c r="P27" s="15">
        <v>10962000</v>
      </c>
      <c r="Q27" s="15">
        <f t="shared" si="2"/>
        <v>10962000</v>
      </c>
      <c r="R27" s="35">
        <f t="shared" si="3"/>
        <v>1500</v>
      </c>
      <c r="S27" s="14">
        <f t="shared" si="8"/>
        <v>33412071</v>
      </c>
      <c r="T27" s="16">
        <v>0</v>
      </c>
      <c r="U27" s="15">
        <v>0</v>
      </c>
      <c r="V27" s="14">
        <v>2970000</v>
      </c>
      <c r="W27" s="12" t="s">
        <v>323</v>
      </c>
      <c r="X27" s="12"/>
      <c r="Y27" s="12" t="s">
        <v>324</v>
      </c>
      <c r="Z27" s="12" t="s">
        <v>100</v>
      </c>
      <c r="AA27" s="12" t="s">
        <v>100</v>
      </c>
      <c r="AB27" s="12" t="s">
        <v>100</v>
      </c>
      <c r="AC27" s="12" t="s">
        <v>100</v>
      </c>
      <c r="AD27" s="17">
        <v>44287</v>
      </c>
      <c r="AE27" s="12" t="s">
        <v>100</v>
      </c>
      <c r="AF27" s="12" t="s">
        <v>100</v>
      </c>
      <c r="AG27" s="12" t="s">
        <v>100</v>
      </c>
      <c r="AH27" s="12" t="s">
        <v>100</v>
      </c>
      <c r="AI27" s="12" t="s">
        <v>100</v>
      </c>
      <c r="AJ27" s="12" t="s">
        <v>100</v>
      </c>
      <c r="AK27" s="12" t="s">
        <v>100</v>
      </c>
      <c r="AL27" s="12">
        <v>0</v>
      </c>
      <c r="AM27" s="12" t="s">
        <v>155</v>
      </c>
      <c r="AN27" s="12" t="s">
        <v>100</v>
      </c>
      <c r="AO27" s="12" t="b">
        <v>0</v>
      </c>
      <c r="AP27" s="12" t="s">
        <v>143</v>
      </c>
      <c r="AQ27" s="12" t="b">
        <v>0</v>
      </c>
      <c r="AR27" s="13">
        <v>0</v>
      </c>
      <c r="AS27" s="14">
        <v>0</v>
      </c>
      <c r="AT27" s="12" t="s">
        <v>100</v>
      </c>
      <c r="AU27" s="12" t="s">
        <v>100</v>
      </c>
      <c r="AV27" s="17">
        <v>44531</v>
      </c>
      <c r="AW27" s="17">
        <v>44166</v>
      </c>
      <c r="AX27" s="12">
        <v>1266000</v>
      </c>
      <c r="AY27" s="17">
        <v>44531</v>
      </c>
      <c r="AZ27" s="12" t="b">
        <v>0</v>
      </c>
      <c r="BA27" s="12" t="s">
        <v>100</v>
      </c>
      <c r="BB27" s="12" t="s">
        <v>100</v>
      </c>
      <c r="BC27" s="19" t="s">
        <v>100</v>
      </c>
      <c r="BD27" s="19">
        <v>1906</v>
      </c>
      <c r="BE27" s="12" t="s">
        <v>100</v>
      </c>
      <c r="BF27" s="12" t="b">
        <v>0</v>
      </c>
      <c r="BG27" s="12" t="s">
        <v>100</v>
      </c>
      <c r="BH27" s="12" t="s">
        <v>100</v>
      </c>
      <c r="BI27" s="12">
        <v>7308</v>
      </c>
      <c r="BJ27" s="12" t="s">
        <v>100</v>
      </c>
      <c r="BK27" s="12" t="s">
        <v>100</v>
      </c>
      <c r="BL27" s="12" t="b">
        <v>1</v>
      </c>
      <c r="BM27" s="12" t="s">
        <v>100</v>
      </c>
      <c r="BN27" s="12">
        <v>840000</v>
      </c>
      <c r="BO27" s="12" t="s">
        <v>100</v>
      </c>
      <c r="BP27" s="12" t="s">
        <v>100</v>
      </c>
      <c r="BQ27" s="12" t="s">
        <v>100</v>
      </c>
      <c r="BR27" s="12" t="s">
        <v>100</v>
      </c>
      <c r="BS27" s="12" t="s">
        <v>100</v>
      </c>
      <c r="BT27" s="12" t="s">
        <v>325</v>
      </c>
      <c r="BU27" s="12">
        <v>280</v>
      </c>
      <c r="BV27" s="12">
        <v>0</v>
      </c>
      <c r="BW27" s="12" t="s">
        <v>100</v>
      </c>
      <c r="BX27" s="12" t="s">
        <v>395</v>
      </c>
      <c r="BY27" s="12" t="s">
        <v>100</v>
      </c>
      <c r="BZ27" s="12" t="s">
        <v>100</v>
      </c>
      <c r="CA27" s="12" t="b">
        <v>1</v>
      </c>
      <c r="CB27" s="12">
        <v>632800</v>
      </c>
      <c r="CC27" s="12">
        <v>0</v>
      </c>
      <c r="CD27" s="12">
        <v>0</v>
      </c>
      <c r="CE27" s="12" t="s">
        <v>327</v>
      </c>
      <c r="CF27" s="12" t="s">
        <v>100</v>
      </c>
      <c r="CG27" s="12" t="s">
        <v>100</v>
      </c>
      <c r="CH27" s="12" t="s">
        <v>100</v>
      </c>
      <c r="CI27" s="12" t="s">
        <v>100</v>
      </c>
      <c r="CJ27" s="12" t="s">
        <v>100</v>
      </c>
      <c r="CK27" s="12" t="s">
        <v>100</v>
      </c>
      <c r="CL27" s="12">
        <v>1</v>
      </c>
      <c r="CM27" s="20" t="s">
        <v>332</v>
      </c>
      <c r="CN27" s="16">
        <v>3370572</v>
      </c>
      <c r="CO27" s="23">
        <f>Q27-CN27</f>
        <v>7591428</v>
      </c>
      <c r="CP27" s="20"/>
      <c r="CQ27" s="21" t="s">
        <v>396</v>
      </c>
    </row>
    <row r="28" spans="1:95" ht="30" customHeight="1" x14ac:dyDescent="0.25">
      <c r="A28" s="9">
        <v>51</v>
      </c>
      <c r="B28" s="9">
        <v>158</v>
      </c>
      <c r="C28" s="10" t="s">
        <v>397</v>
      </c>
      <c r="D28" s="12" t="s">
        <v>398</v>
      </c>
      <c r="E28" s="11" t="s">
        <v>149</v>
      </c>
      <c r="F28" s="11" t="s">
        <v>288</v>
      </c>
      <c r="G28" s="12" t="s">
        <v>151</v>
      </c>
      <c r="H28" s="12" t="s">
        <v>152</v>
      </c>
      <c r="I28" s="11" t="s">
        <v>98</v>
      </c>
      <c r="J28" s="37">
        <v>644</v>
      </c>
      <c r="K28" s="35">
        <f t="shared" si="0"/>
        <v>1951.8633540372671</v>
      </c>
      <c r="L28" s="54">
        <f t="shared" si="4"/>
        <v>6.512635422871283E-4</v>
      </c>
      <c r="M28" s="54">
        <f t="shared" si="5"/>
        <v>0.38223716146178344</v>
      </c>
      <c r="N28" s="14">
        <v>1257000</v>
      </c>
      <c r="O28" s="15">
        <f t="shared" si="1"/>
        <v>1257000</v>
      </c>
      <c r="P28" s="15">
        <v>966000</v>
      </c>
      <c r="Q28" s="15">
        <f t="shared" si="2"/>
        <v>966000</v>
      </c>
      <c r="R28" s="35">
        <f t="shared" si="3"/>
        <v>1500</v>
      </c>
      <c r="S28" s="14">
        <f t="shared" si="8"/>
        <v>34378071</v>
      </c>
      <c r="T28" s="16">
        <v>0</v>
      </c>
      <c r="U28" s="15">
        <v>0</v>
      </c>
      <c r="V28" s="14">
        <v>291000</v>
      </c>
      <c r="W28" s="12" t="s">
        <v>323</v>
      </c>
      <c r="X28" s="12"/>
      <c r="Y28" s="12" t="s">
        <v>324</v>
      </c>
      <c r="Z28" s="12" t="s">
        <v>100</v>
      </c>
      <c r="AA28" s="12" t="s">
        <v>100</v>
      </c>
      <c r="AB28" s="12" t="s">
        <v>100</v>
      </c>
      <c r="AC28" s="12" t="s">
        <v>100</v>
      </c>
      <c r="AD28" s="17">
        <v>44287</v>
      </c>
      <c r="AE28" s="12" t="s">
        <v>100</v>
      </c>
      <c r="AF28" s="12" t="s">
        <v>100</v>
      </c>
      <c r="AG28" s="12" t="s">
        <v>100</v>
      </c>
      <c r="AH28" s="12" t="s">
        <v>100</v>
      </c>
      <c r="AI28" s="12" t="s">
        <v>100</v>
      </c>
      <c r="AJ28" s="12" t="s">
        <v>100</v>
      </c>
      <c r="AK28" s="12" t="s">
        <v>100</v>
      </c>
      <c r="AL28" s="12">
        <v>0</v>
      </c>
      <c r="AM28" s="12" t="s">
        <v>155</v>
      </c>
      <c r="AN28" s="12" t="s">
        <v>100</v>
      </c>
      <c r="AO28" s="12" t="b">
        <v>0</v>
      </c>
      <c r="AP28" s="12" t="s">
        <v>143</v>
      </c>
      <c r="AQ28" s="12" t="b">
        <v>0</v>
      </c>
      <c r="AR28" s="13">
        <v>0</v>
      </c>
      <c r="AS28" s="14">
        <v>0</v>
      </c>
      <c r="AT28" s="12" t="s">
        <v>100</v>
      </c>
      <c r="AU28" s="12" t="s">
        <v>100</v>
      </c>
      <c r="AV28" s="17">
        <v>44531</v>
      </c>
      <c r="AW28" s="17">
        <v>44166</v>
      </c>
      <c r="AX28" s="12">
        <v>114300</v>
      </c>
      <c r="AY28" s="17">
        <v>44531</v>
      </c>
      <c r="AZ28" s="12" t="b">
        <v>0</v>
      </c>
      <c r="BA28" s="12" t="s">
        <v>100</v>
      </c>
      <c r="BB28" s="12" t="s">
        <v>100</v>
      </c>
      <c r="BC28" s="19" t="s">
        <v>100</v>
      </c>
      <c r="BD28" s="19">
        <v>1952</v>
      </c>
      <c r="BE28" s="12" t="s">
        <v>100</v>
      </c>
      <c r="BF28" s="12" t="b">
        <v>0</v>
      </c>
      <c r="BG28" s="12" t="s">
        <v>100</v>
      </c>
      <c r="BH28" s="12" t="s">
        <v>100</v>
      </c>
      <c r="BI28" s="12">
        <v>644</v>
      </c>
      <c r="BJ28" s="12" t="s">
        <v>100</v>
      </c>
      <c r="BK28" s="12" t="s">
        <v>100</v>
      </c>
      <c r="BL28" s="12" t="b">
        <v>1</v>
      </c>
      <c r="BM28" s="12" t="s">
        <v>100</v>
      </c>
      <c r="BN28" s="12">
        <v>61100</v>
      </c>
      <c r="BO28" s="12" t="s">
        <v>100</v>
      </c>
      <c r="BP28" s="12" t="s">
        <v>100</v>
      </c>
      <c r="BQ28" s="12" t="s">
        <v>100</v>
      </c>
      <c r="BR28" s="12" t="s">
        <v>100</v>
      </c>
      <c r="BS28" s="12" t="s">
        <v>100</v>
      </c>
      <c r="BT28" s="12" t="s">
        <v>325</v>
      </c>
      <c r="BU28" s="12">
        <v>27</v>
      </c>
      <c r="BV28" s="12">
        <v>0</v>
      </c>
      <c r="BW28" s="12" t="s">
        <v>100</v>
      </c>
      <c r="BX28" s="12" t="s">
        <v>399</v>
      </c>
      <c r="BY28" s="12" t="s">
        <v>100</v>
      </c>
      <c r="BZ28" s="12" t="s">
        <v>100</v>
      </c>
      <c r="CA28" s="12" t="b">
        <v>1</v>
      </c>
      <c r="CB28" s="12">
        <v>81000</v>
      </c>
      <c r="CC28" s="12">
        <v>0</v>
      </c>
      <c r="CD28" s="12">
        <v>0</v>
      </c>
      <c r="CE28" s="12" t="s">
        <v>327</v>
      </c>
      <c r="CF28" s="12" t="s">
        <v>100</v>
      </c>
      <c r="CG28" s="12" t="s">
        <v>100</v>
      </c>
      <c r="CH28" s="12" t="s">
        <v>100</v>
      </c>
      <c r="CI28" s="12" t="s">
        <v>100</v>
      </c>
      <c r="CJ28" s="12" t="s">
        <v>100</v>
      </c>
      <c r="CK28" s="12" t="s">
        <v>100</v>
      </c>
      <c r="CL28" s="12">
        <v>1</v>
      </c>
      <c r="CM28" s="20"/>
      <c r="CN28" s="16"/>
      <c r="CO28" s="20"/>
      <c r="CP28" s="20"/>
      <c r="CQ28" s="21" t="s">
        <v>400</v>
      </c>
    </row>
    <row r="29" spans="1:95" ht="30" customHeight="1" x14ac:dyDescent="0.25">
      <c r="A29" s="9">
        <v>52</v>
      </c>
      <c r="B29" s="9">
        <v>159</v>
      </c>
      <c r="C29" s="10" t="s">
        <v>401</v>
      </c>
      <c r="D29" s="12" t="s">
        <v>402</v>
      </c>
      <c r="E29" s="11" t="s">
        <v>149</v>
      </c>
      <c r="F29" s="11" t="s">
        <v>288</v>
      </c>
      <c r="G29" s="12" t="s">
        <v>151</v>
      </c>
      <c r="H29" s="12" t="s">
        <v>152</v>
      </c>
      <c r="I29" s="11" t="s">
        <v>98</v>
      </c>
      <c r="J29" s="37">
        <v>582</v>
      </c>
      <c r="K29" s="35">
        <f t="shared" si="0"/>
        <v>2099.6563573883163</v>
      </c>
      <c r="L29" s="54">
        <f t="shared" si="4"/>
        <v>5.8856425716010666E-4</v>
      </c>
      <c r="M29" s="54">
        <f t="shared" si="5"/>
        <v>0.38282572571894352</v>
      </c>
      <c r="N29" s="14">
        <v>1222000</v>
      </c>
      <c r="O29" s="15">
        <f t="shared" si="1"/>
        <v>1222000</v>
      </c>
      <c r="P29" s="15">
        <v>873000</v>
      </c>
      <c r="Q29" s="15">
        <f t="shared" si="2"/>
        <v>873000</v>
      </c>
      <c r="R29" s="35">
        <f t="shared" si="3"/>
        <v>1500</v>
      </c>
      <c r="S29" s="14">
        <f t="shared" si="8"/>
        <v>35251071</v>
      </c>
      <c r="T29" s="16">
        <v>0</v>
      </c>
      <c r="U29" s="15">
        <v>0</v>
      </c>
      <c r="V29" s="14">
        <v>349000</v>
      </c>
      <c r="W29" s="12" t="s">
        <v>323</v>
      </c>
      <c r="X29" s="12"/>
      <c r="Y29" s="12" t="s">
        <v>324</v>
      </c>
      <c r="Z29" s="12" t="s">
        <v>100</v>
      </c>
      <c r="AA29" s="12" t="s">
        <v>100</v>
      </c>
      <c r="AB29" s="12" t="s">
        <v>100</v>
      </c>
      <c r="AC29" s="12" t="s">
        <v>100</v>
      </c>
      <c r="AD29" s="17">
        <v>44287</v>
      </c>
      <c r="AE29" s="12" t="s">
        <v>100</v>
      </c>
      <c r="AF29" s="12" t="s">
        <v>100</v>
      </c>
      <c r="AG29" s="12" t="s">
        <v>100</v>
      </c>
      <c r="AH29" s="12" t="s">
        <v>100</v>
      </c>
      <c r="AI29" s="12" t="s">
        <v>100</v>
      </c>
      <c r="AJ29" s="12" t="s">
        <v>100</v>
      </c>
      <c r="AK29" s="12" t="s">
        <v>100</v>
      </c>
      <c r="AL29" s="12">
        <v>0</v>
      </c>
      <c r="AM29" s="12" t="s">
        <v>155</v>
      </c>
      <c r="AN29" s="12" t="s">
        <v>100</v>
      </c>
      <c r="AO29" s="12" t="b">
        <v>0</v>
      </c>
      <c r="AP29" s="12" t="s">
        <v>143</v>
      </c>
      <c r="AQ29" s="12" t="b">
        <v>0</v>
      </c>
      <c r="AR29" s="13">
        <v>0</v>
      </c>
      <c r="AS29" s="14">
        <v>0</v>
      </c>
      <c r="AT29" s="12" t="s">
        <v>100</v>
      </c>
      <c r="AU29" s="12" t="s">
        <v>100</v>
      </c>
      <c r="AV29" s="17">
        <v>44531</v>
      </c>
      <c r="AW29" s="17">
        <v>44166</v>
      </c>
      <c r="AX29" s="12">
        <v>112000</v>
      </c>
      <c r="AY29" s="17">
        <v>44531</v>
      </c>
      <c r="AZ29" s="12" t="b">
        <v>0</v>
      </c>
      <c r="BA29" s="12" t="s">
        <v>100</v>
      </c>
      <c r="BB29" s="12" t="s">
        <v>100</v>
      </c>
      <c r="BC29" s="19" t="s">
        <v>100</v>
      </c>
      <c r="BD29" s="19">
        <v>2100</v>
      </c>
      <c r="BE29" s="12" t="s">
        <v>100</v>
      </c>
      <c r="BF29" s="12" t="b">
        <v>0</v>
      </c>
      <c r="BG29" s="12" t="s">
        <v>100</v>
      </c>
      <c r="BH29" s="12" t="s">
        <v>100</v>
      </c>
      <c r="BI29" s="12">
        <v>582</v>
      </c>
      <c r="BJ29" s="12" t="s">
        <v>100</v>
      </c>
      <c r="BK29" s="12" t="s">
        <v>100</v>
      </c>
      <c r="BL29" s="12" t="b">
        <v>1</v>
      </c>
      <c r="BM29" s="12" t="s">
        <v>100</v>
      </c>
      <c r="BN29" s="12">
        <v>39000</v>
      </c>
      <c r="BO29" s="12" t="s">
        <v>100</v>
      </c>
      <c r="BP29" s="12" t="s">
        <v>100</v>
      </c>
      <c r="BQ29" s="12" t="s">
        <v>100</v>
      </c>
      <c r="BR29" s="12" t="s">
        <v>100</v>
      </c>
      <c r="BS29" s="12" t="s">
        <v>100</v>
      </c>
      <c r="BT29" s="12" t="s">
        <v>325</v>
      </c>
      <c r="BU29" s="12">
        <v>13</v>
      </c>
      <c r="BV29" s="12">
        <v>0</v>
      </c>
      <c r="BW29" s="12" t="s">
        <v>100</v>
      </c>
      <c r="BX29" s="12" t="s">
        <v>403</v>
      </c>
      <c r="BY29" s="12" t="s">
        <v>100</v>
      </c>
      <c r="BZ29" s="12" t="s">
        <v>100</v>
      </c>
      <c r="CA29" s="12" t="b">
        <v>1</v>
      </c>
      <c r="CB29" s="12">
        <v>29400</v>
      </c>
      <c r="CC29" s="12">
        <v>0</v>
      </c>
      <c r="CD29" s="12">
        <v>0</v>
      </c>
      <c r="CE29" s="12" t="s">
        <v>327</v>
      </c>
      <c r="CF29" s="12" t="s">
        <v>100</v>
      </c>
      <c r="CG29" s="12" t="s">
        <v>100</v>
      </c>
      <c r="CH29" s="12" t="s">
        <v>100</v>
      </c>
      <c r="CI29" s="12" t="s">
        <v>100</v>
      </c>
      <c r="CJ29" s="12" t="s">
        <v>100</v>
      </c>
      <c r="CK29" s="12" t="s">
        <v>100</v>
      </c>
      <c r="CL29" s="12">
        <v>1</v>
      </c>
      <c r="CM29" s="20"/>
      <c r="CN29" s="16"/>
      <c r="CO29" s="20"/>
      <c r="CP29" s="20"/>
      <c r="CQ29" s="21" t="s">
        <v>404</v>
      </c>
    </row>
    <row r="30" spans="1:95" ht="30" customHeight="1" x14ac:dyDescent="0.25">
      <c r="A30" s="9">
        <v>55</v>
      </c>
      <c r="B30" s="9">
        <v>162</v>
      </c>
      <c r="C30" s="10" t="s">
        <v>413</v>
      </c>
      <c r="D30" s="12" t="s">
        <v>414</v>
      </c>
      <c r="E30" s="11" t="s">
        <v>149</v>
      </c>
      <c r="F30" s="11" t="s">
        <v>288</v>
      </c>
      <c r="G30" s="12" t="s">
        <v>151</v>
      </c>
      <c r="H30" s="12" t="s">
        <v>152</v>
      </c>
      <c r="I30" s="11" t="s">
        <v>98</v>
      </c>
      <c r="J30" s="37">
        <v>772</v>
      </c>
      <c r="K30" s="35">
        <f t="shared" si="0"/>
        <v>2810.8808290155439</v>
      </c>
      <c r="L30" s="54">
        <f t="shared" si="4"/>
        <v>7.8070722771065692E-4</v>
      </c>
      <c r="M30" s="54">
        <f t="shared" si="5"/>
        <v>0.3836064329466542</v>
      </c>
      <c r="N30" s="14">
        <v>2170000</v>
      </c>
      <c r="O30" s="15">
        <f t="shared" si="1"/>
        <v>2170000</v>
      </c>
      <c r="P30" s="15">
        <v>1158000</v>
      </c>
      <c r="Q30" s="15">
        <f t="shared" si="2"/>
        <v>1158000</v>
      </c>
      <c r="R30" s="35">
        <f t="shared" si="3"/>
        <v>1500</v>
      </c>
      <c r="S30" s="14">
        <f t="shared" si="8"/>
        <v>36409071</v>
      </c>
      <c r="T30" s="16">
        <v>0</v>
      </c>
      <c r="U30" s="15">
        <v>0</v>
      </c>
      <c r="V30" s="14">
        <v>1012000</v>
      </c>
      <c r="W30" s="12" t="s">
        <v>323</v>
      </c>
      <c r="X30" s="12"/>
      <c r="Y30" s="12" t="s">
        <v>324</v>
      </c>
      <c r="Z30" s="12" t="s">
        <v>100</v>
      </c>
      <c r="AA30" s="12" t="s">
        <v>100</v>
      </c>
      <c r="AB30" s="12" t="s">
        <v>100</v>
      </c>
      <c r="AC30" s="12" t="s">
        <v>100</v>
      </c>
      <c r="AD30" s="17">
        <v>44287</v>
      </c>
      <c r="AE30" s="12" t="s">
        <v>100</v>
      </c>
      <c r="AF30" s="12" t="s">
        <v>100</v>
      </c>
      <c r="AG30" s="12" t="s">
        <v>100</v>
      </c>
      <c r="AH30" s="12" t="s">
        <v>100</v>
      </c>
      <c r="AI30" s="12" t="s">
        <v>100</v>
      </c>
      <c r="AJ30" s="12" t="s">
        <v>100</v>
      </c>
      <c r="AK30" s="12" t="s">
        <v>100</v>
      </c>
      <c r="AL30" s="12">
        <v>0</v>
      </c>
      <c r="AM30" s="12" t="s">
        <v>155</v>
      </c>
      <c r="AN30" s="12" t="s">
        <v>100</v>
      </c>
      <c r="AO30" s="12" t="b">
        <v>0</v>
      </c>
      <c r="AP30" s="12" t="s">
        <v>143</v>
      </c>
      <c r="AQ30" s="12" t="b">
        <v>0</v>
      </c>
      <c r="AR30" s="13">
        <v>0</v>
      </c>
      <c r="AS30" s="14">
        <v>0</v>
      </c>
      <c r="AT30" s="12" t="s">
        <v>100</v>
      </c>
      <c r="AU30" s="12" t="s">
        <v>100</v>
      </c>
      <c r="AV30" s="17">
        <v>44531</v>
      </c>
      <c r="AW30" s="17">
        <v>44166</v>
      </c>
      <c r="AX30" s="12">
        <v>198000</v>
      </c>
      <c r="AY30" s="17">
        <v>44531</v>
      </c>
      <c r="AZ30" s="12" t="b">
        <v>0</v>
      </c>
      <c r="BA30" s="12" t="s">
        <v>100</v>
      </c>
      <c r="BB30" s="12" t="s">
        <v>100</v>
      </c>
      <c r="BC30" s="19" t="s">
        <v>100</v>
      </c>
      <c r="BD30" s="19">
        <v>2811</v>
      </c>
      <c r="BE30" s="12" t="s">
        <v>100</v>
      </c>
      <c r="BF30" s="12" t="b">
        <v>0</v>
      </c>
      <c r="BG30" s="12" t="s">
        <v>100</v>
      </c>
      <c r="BH30" s="12" t="s">
        <v>100</v>
      </c>
      <c r="BI30" s="12">
        <v>772</v>
      </c>
      <c r="BJ30" s="12" t="s">
        <v>100</v>
      </c>
      <c r="BK30" s="12" t="s">
        <v>100</v>
      </c>
      <c r="BL30" s="12" t="b">
        <v>1</v>
      </c>
      <c r="BM30" s="12" t="s">
        <v>100</v>
      </c>
      <c r="BN30" s="12">
        <v>216000</v>
      </c>
      <c r="BO30" s="12" t="s">
        <v>100</v>
      </c>
      <c r="BP30" s="12" t="s">
        <v>100</v>
      </c>
      <c r="BQ30" s="12" t="s">
        <v>100</v>
      </c>
      <c r="BR30" s="12" t="s">
        <v>100</v>
      </c>
      <c r="BS30" s="12" t="s">
        <v>100</v>
      </c>
      <c r="BT30" s="12" t="s">
        <v>325</v>
      </c>
      <c r="BU30" s="12">
        <v>72</v>
      </c>
      <c r="BV30" s="12">
        <v>0</v>
      </c>
      <c r="BW30" s="12" t="s">
        <v>100</v>
      </c>
      <c r="BX30" s="12" t="s">
        <v>415</v>
      </c>
      <c r="BY30" s="12" t="s">
        <v>100</v>
      </c>
      <c r="BZ30" s="12" t="s">
        <v>100</v>
      </c>
      <c r="CA30" s="12" t="b">
        <v>1</v>
      </c>
      <c r="CB30" s="12">
        <v>162720</v>
      </c>
      <c r="CC30" s="12">
        <v>0</v>
      </c>
      <c r="CD30" s="12">
        <v>0</v>
      </c>
      <c r="CE30" s="12" t="s">
        <v>327</v>
      </c>
      <c r="CF30" s="12" t="s">
        <v>100</v>
      </c>
      <c r="CG30" s="12" t="s">
        <v>100</v>
      </c>
      <c r="CH30" s="12" t="s">
        <v>100</v>
      </c>
      <c r="CI30" s="12" t="s">
        <v>100</v>
      </c>
      <c r="CJ30" s="12" t="s">
        <v>100</v>
      </c>
      <c r="CK30" s="12" t="s">
        <v>100</v>
      </c>
      <c r="CL30" s="12">
        <v>1</v>
      </c>
      <c r="CM30" s="20"/>
      <c r="CN30" s="16"/>
      <c r="CO30" s="20"/>
      <c r="CP30" s="20"/>
      <c r="CQ30" s="21" t="s">
        <v>416</v>
      </c>
    </row>
    <row r="31" spans="1:95" ht="30" customHeight="1" x14ac:dyDescent="0.25">
      <c r="A31" s="9">
        <v>56</v>
      </c>
      <c r="B31" s="9">
        <v>163</v>
      </c>
      <c r="C31" s="10" t="s">
        <v>417</v>
      </c>
      <c r="D31" s="12" t="s">
        <v>418</v>
      </c>
      <c r="E31" s="11" t="s">
        <v>149</v>
      </c>
      <c r="F31" s="11" t="s">
        <v>288</v>
      </c>
      <c r="G31" s="12" t="s">
        <v>151</v>
      </c>
      <c r="H31" s="12" t="s">
        <v>152</v>
      </c>
      <c r="I31" s="11" t="s">
        <v>98</v>
      </c>
      <c r="J31" s="37">
        <v>5248</v>
      </c>
      <c r="K31" s="35">
        <f t="shared" si="0"/>
        <v>2839.1768292682927</v>
      </c>
      <c r="L31" s="54">
        <f t="shared" si="4"/>
        <v>5.3071911023646733E-3</v>
      </c>
      <c r="M31" s="54">
        <f t="shared" si="5"/>
        <v>0.38891362404901886</v>
      </c>
      <c r="N31" s="14">
        <v>14900000</v>
      </c>
      <c r="O31" s="15">
        <f t="shared" si="1"/>
        <v>14900000</v>
      </c>
      <c r="P31" s="15">
        <v>7872000</v>
      </c>
      <c r="Q31" s="15">
        <f t="shared" si="2"/>
        <v>7872000</v>
      </c>
      <c r="R31" s="35">
        <f t="shared" si="3"/>
        <v>1500</v>
      </c>
      <c r="S31" s="14">
        <f t="shared" si="8"/>
        <v>44281071</v>
      </c>
      <c r="T31" s="16">
        <v>0</v>
      </c>
      <c r="U31" s="15">
        <v>0</v>
      </c>
      <c r="V31" s="14">
        <v>7100000</v>
      </c>
      <c r="W31" s="12" t="s">
        <v>374</v>
      </c>
      <c r="X31" s="12"/>
      <c r="Y31" s="12" t="s">
        <v>359</v>
      </c>
      <c r="Z31" s="12" t="s">
        <v>100</v>
      </c>
      <c r="AA31" s="12" t="s">
        <v>100</v>
      </c>
      <c r="AB31" s="12" t="s">
        <v>100</v>
      </c>
      <c r="AC31" s="12" t="s">
        <v>100</v>
      </c>
      <c r="AD31" s="17">
        <v>45293</v>
      </c>
      <c r="AE31" s="12" t="s">
        <v>100</v>
      </c>
      <c r="AF31" s="12" t="s">
        <v>100</v>
      </c>
      <c r="AG31" s="12" t="s">
        <v>100</v>
      </c>
      <c r="AH31" s="12" t="s">
        <v>100</v>
      </c>
      <c r="AI31" s="12" t="s">
        <v>100</v>
      </c>
      <c r="AJ31" s="12" t="s">
        <v>100</v>
      </c>
      <c r="AK31" s="12" t="s">
        <v>100</v>
      </c>
      <c r="AL31" s="12">
        <v>0</v>
      </c>
      <c r="AM31" s="12" t="s">
        <v>155</v>
      </c>
      <c r="AN31" s="12" t="s">
        <v>100</v>
      </c>
      <c r="AO31" s="12" t="b">
        <v>0</v>
      </c>
      <c r="AP31" s="12" t="s">
        <v>143</v>
      </c>
      <c r="AQ31" s="12" t="b">
        <v>0</v>
      </c>
      <c r="AR31" s="13">
        <v>0</v>
      </c>
      <c r="AS31" s="14">
        <v>0</v>
      </c>
      <c r="AT31" s="12" t="s">
        <v>100</v>
      </c>
      <c r="AU31" s="12" t="s">
        <v>100</v>
      </c>
      <c r="AV31" s="17">
        <v>45659</v>
      </c>
      <c r="AW31" s="17">
        <v>44835</v>
      </c>
      <c r="AX31" s="12">
        <v>1300000</v>
      </c>
      <c r="AY31" s="17">
        <v>45231</v>
      </c>
      <c r="AZ31" s="12" t="b">
        <v>0</v>
      </c>
      <c r="BA31" s="12" t="s">
        <v>100</v>
      </c>
      <c r="BB31" s="12" t="s">
        <v>100</v>
      </c>
      <c r="BC31" s="19" t="s">
        <v>100</v>
      </c>
      <c r="BD31" s="19">
        <v>2839</v>
      </c>
      <c r="BE31" s="12" t="s">
        <v>100</v>
      </c>
      <c r="BF31" s="12" t="b">
        <v>0</v>
      </c>
      <c r="BG31" s="12" t="s">
        <v>100</v>
      </c>
      <c r="BH31" s="12" t="s">
        <v>100</v>
      </c>
      <c r="BI31" s="12">
        <v>5248</v>
      </c>
      <c r="BJ31" s="12" t="s">
        <v>100</v>
      </c>
      <c r="BK31" s="12" t="s">
        <v>100</v>
      </c>
      <c r="BL31" s="12" t="b">
        <v>1</v>
      </c>
      <c r="BM31" s="12" t="s">
        <v>100</v>
      </c>
      <c r="BN31" s="12">
        <v>180000</v>
      </c>
      <c r="BO31" s="12" t="s">
        <v>100</v>
      </c>
      <c r="BP31" s="12" t="s">
        <v>100</v>
      </c>
      <c r="BQ31" s="12" t="s">
        <v>100</v>
      </c>
      <c r="BR31" s="12" t="s">
        <v>100</v>
      </c>
      <c r="BS31" s="12" t="s">
        <v>100</v>
      </c>
      <c r="BT31" s="12" t="s">
        <v>375</v>
      </c>
      <c r="BU31" s="12">
        <v>186</v>
      </c>
      <c r="BV31" s="12" t="s">
        <v>100</v>
      </c>
      <c r="BW31" s="12" t="s">
        <v>100</v>
      </c>
      <c r="BX31" s="12" t="s">
        <v>376</v>
      </c>
      <c r="BY31" s="12" t="s">
        <v>100</v>
      </c>
      <c r="BZ31" s="12" t="s">
        <v>100</v>
      </c>
      <c r="CA31" s="12" t="b">
        <v>1</v>
      </c>
      <c r="CB31" s="12">
        <v>425000</v>
      </c>
      <c r="CC31" s="12">
        <v>0</v>
      </c>
      <c r="CD31" s="12">
        <v>0</v>
      </c>
      <c r="CE31" s="12" t="s">
        <v>362</v>
      </c>
      <c r="CF31" s="12" t="s">
        <v>100</v>
      </c>
      <c r="CG31" s="12" t="s">
        <v>100</v>
      </c>
      <c r="CH31" s="12" t="s">
        <v>100</v>
      </c>
      <c r="CI31" s="12" t="s">
        <v>100</v>
      </c>
      <c r="CJ31" s="12" t="s">
        <v>100</v>
      </c>
      <c r="CK31" s="12" t="s">
        <v>100</v>
      </c>
      <c r="CL31" s="12">
        <v>1</v>
      </c>
      <c r="CM31" s="20" t="s">
        <v>332</v>
      </c>
      <c r="CN31" s="16">
        <v>6207192</v>
      </c>
      <c r="CO31" s="23">
        <f>Q31-CN31</f>
        <v>1664808</v>
      </c>
      <c r="CP31" s="20"/>
      <c r="CQ31" s="21" t="s">
        <v>419</v>
      </c>
    </row>
    <row r="32" spans="1:95" ht="30" customHeight="1" x14ac:dyDescent="0.25">
      <c r="A32" s="9"/>
      <c r="B32" s="9"/>
      <c r="C32" s="24" t="s">
        <v>437</v>
      </c>
      <c r="D32" s="11"/>
      <c r="E32" s="11"/>
      <c r="F32" s="11"/>
      <c r="G32" s="11"/>
      <c r="H32" s="11"/>
      <c r="I32" s="11"/>
      <c r="J32" s="38">
        <f>SUM(J3:J31)</f>
        <v>45203.78</v>
      </c>
      <c r="K32" s="13"/>
      <c r="L32" s="54"/>
      <c r="M32" s="54"/>
      <c r="N32" s="39">
        <f>SUM(N3:N31)</f>
        <v>59614709</v>
      </c>
      <c r="O32" s="15"/>
      <c r="P32" s="15"/>
      <c r="Q32" s="33">
        <f>SUM(Q3:Q31)</f>
        <v>44281071</v>
      </c>
      <c r="R32" s="14"/>
      <c r="S32" s="14"/>
      <c r="T32" s="16"/>
      <c r="U32" s="15"/>
      <c r="V32" s="14"/>
      <c r="W32" s="15"/>
      <c r="X32" s="15"/>
      <c r="Y32" s="15"/>
      <c r="Z32" s="12"/>
      <c r="AA32" s="12"/>
      <c r="AB32" s="12"/>
      <c r="AC32" s="12"/>
      <c r="AD32" s="17"/>
      <c r="AE32" s="12"/>
      <c r="AF32" s="17"/>
      <c r="AG32" s="12"/>
      <c r="AH32" s="12"/>
      <c r="AI32" s="12"/>
      <c r="AJ32" s="12"/>
      <c r="AK32" s="12"/>
      <c r="AL32" s="12"/>
      <c r="AM32" s="12"/>
      <c r="AN32" s="12"/>
      <c r="AO32" s="12"/>
      <c r="AP32" s="12"/>
      <c r="AQ32" s="12"/>
      <c r="AR32" s="38">
        <f>SUM(AR3:AR31)</f>
        <v>565.08799999999974</v>
      </c>
      <c r="AS32" s="14"/>
      <c r="AT32" s="12"/>
      <c r="AU32" s="12"/>
      <c r="AV32" s="17"/>
      <c r="AW32" s="17"/>
      <c r="AX32" s="12"/>
      <c r="AY32" s="17"/>
      <c r="AZ32" s="12"/>
      <c r="BA32" s="12"/>
      <c r="BB32" s="12"/>
      <c r="BC32" s="19"/>
      <c r="BD32" s="19"/>
      <c r="BE32" s="12"/>
      <c r="BF32" s="15"/>
      <c r="BG32" s="15"/>
      <c r="BH32" s="15"/>
      <c r="BI32" s="15"/>
      <c r="BJ32" s="17"/>
      <c r="BK32" s="12"/>
      <c r="BL32" s="17"/>
      <c r="BM32" s="12"/>
      <c r="BN32" s="12"/>
      <c r="BO32" s="12"/>
      <c r="BP32" s="19"/>
      <c r="BQ32" s="19"/>
      <c r="BR32" s="12"/>
      <c r="BS32" s="12"/>
      <c r="BT32" s="12"/>
      <c r="BU32" s="12"/>
      <c r="BV32" s="12"/>
      <c r="BW32" s="12"/>
      <c r="BX32" s="12"/>
      <c r="BY32" s="12"/>
      <c r="BZ32" s="12"/>
      <c r="CA32" s="12"/>
      <c r="CB32" s="12"/>
      <c r="CC32" s="12"/>
      <c r="CD32" s="12"/>
      <c r="CE32" s="12"/>
      <c r="CF32" s="12"/>
      <c r="CG32" s="12"/>
      <c r="CH32" s="12"/>
      <c r="CI32" s="12"/>
      <c r="CJ32" s="12"/>
      <c r="CK32" s="12"/>
      <c r="CL32" s="12"/>
      <c r="CM32" s="20"/>
      <c r="CN32" s="16"/>
      <c r="CO32" s="20"/>
      <c r="CP32" s="20"/>
    </row>
    <row r="34" spans="13:14" x14ac:dyDescent="0.25">
      <c r="M34" s="55">
        <f>M31-M2</f>
        <v>4.5713624049018853E-2</v>
      </c>
      <c r="N34" s="28" t="s">
        <v>450</v>
      </c>
    </row>
  </sheetData>
  <pageMargins left="0.25" right="0.25" top="0.75" bottom="0.75" header="0.3" footer="0.3"/>
  <pageSetup paperSize="17" scale="9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5AABD-DF67-473E-847B-AF7E3864D280}">
  <sheetPr>
    <pageSetUpPr fitToPage="1"/>
  </sheetPr>
  <dimension ref="A1:CQ24"/>
  <sheetViews>
    <sheetView topLeftCell="A5" workbookViewId="0">
      <pane xSplit="4" topLeftCell="E1" activePane="topRight" state="frozen"/>
      <selection pane="topRight" activeCell="A2" sqref="A2:A22"/>
    </sheetView>
  </sheetViews>
  <sheetFormatPr defaultColWidth="8.85546875" defaultRowHeight="15" x14ac:dyDescent="0.25"/>
  <cols>
    <col min="1" max="1" width="3.7109375" style="21" bestFit="1" customWidth="1"/>
    <col min="2" max="2" width="4" style="25" bestFit="1" customWidth="1"/>
    <col min="3" max="3" width="29.28515625" style="26" customWidth="1"/>
    <col min="4" max="4" width="255.7109375" style="21" hidden="1" customWidth="1"/>
    <col min="5" max="5" width="19.28515625" style="26" customWidth="1"/>
    <col min="6" max="6" width="17.42578125" style="26" customWidth="1"/>
    <col min="7" max="7" width="27.7109375" style="21" hidden="1" customWidth="1"/>
    <col min="8" max="8" width="47.28515625" style="21" hidden="1" customWidth="1"/>
    <col min="9" max="9" width="17" style="26" customWidth="1"/>
    <col min="10" max="10" width="9" style="27" bestFit="1" customWidth="1"/>
    <col min="11" max="11" width="10" style="28" bestFit="1" customWidth="1"/>
    <col min="12" max="13" width="10" style="55" customWidth="1"/>
    <col min="14" max="14" width="13.7109375" style="28" bestFit="1" customWidth="1"/>
    <col min="15" max="15" width="10.85546875" style="29" hidden="1" customWidth="1"/>
    <col min="16" max="16" width="10.85546875" style="21" hidden="1" customWidth="1"/>
    <col min="17" max="17" width="14.5703125" style="29" bestFit="1" customWidth="1"/>
    <col min="18" max="18" width="9" style="28" bestFit="1" customWidth="1"/>
    <col min="19" max="19" width="14.5703125" style="28" bestFit="1" customWidth="1"/>
    <col min="20" max="20" width="9.85546875" style="30" customWidth="1"/>
    <col min="21" max="21" width="9.85546875" style="21" hidden="1" customWidth="1"/>
    <col min="22" max="22" width="14.7109375" style="28" bestFit="1" customWidth="1"/>
    <col min="23" max="23" width="22.85546875" style="21" hidden="1" customWidth="1"/>
    <col min="24" max="24" width="18" style="21" customWidth="1"/>
    <col min="25" max="31" width="39.85546875" style="21" hidden="1" customWidth="1"/>
    <col min="32" max="32" width="39.85546875" style="31" hidden="1" customWidth="1"/>
    <col min="33" max="43" width="39.85546875" style="21" hidden="1" customWidth="1"/>
    <col min="44" max="44" width="7" style="27" bestFit="1" customWidth="1"/>
    <col min="45" max="45" width="11.140625" style="28" bestFit="1" customWidth="1"/>
    <col min="46" max="46" width="19.140625" style="21" hidden="1" customWidth="1"/>
    <col min="47" max="47" width="8.85546875" style="21" hidden="1" customWidth="1"/>
    <col min="48" max="49" width="10.5703125" style="21" hidden="1" customWidth="1"/>
    <col min="50" max="50" width="8" style="21" hidden="1" customWidth="1"/>
    <col min="51" max="51" width="10.5703125" style="21" hidden="1" customWidth="1"/>
    <col min="52" max="54" width="6.28515625" style="21" hidden="1" customWidth="1"/>
    <col min="55" max="55" width="10" style="31" hidden="1" customWidth="1"/>
    <col min="56" max="56" width="10" style="21" hidden="1" customWidth="1"/>
    <col min="57" max="57" width="9" style="21" hidden="1" customWidth="1"/>
    <col min="58" max="58" width="5.7109375" style="29" hidden="1" customWidth="1"/>
    <col min="59" max="59" width="6.28515625" style="29" hidden="1" customWidth="1"/>
    <col min="60" max="60" width="8" style="29" hidden="1" customWidth="1"/>
    <col min="61" max="61" width="6.28515625" style="29" hidden="1" customWidth="1"/>
    <col min="62" max="62" width="11.7109375" style="31" hidden="1" customWidth="1"/>
    <col min="63" max="63" width="7" style="21" hidden="1" customWidth="1"/>
    <col min="64" max="64" width="11.7109375" style="31" hidden="1" customWidth="1"/>
    <col min="65" max="65" width="5.42578125" style="21" hidden="1" customWidth="1"/>
    <col min="66" max="66" width="8" style="21" hidden="1" customWidth="1"/>
    <col min="67" max="67" width="6.28515625" style="21" hidden="1" customWidth="1"/>
    <col min="68" max="68" width="6.28515625" style="32" hidden="1" customWidth="1"/>
    <col min="69" max="69" width="5.42578125" style="32" hidden="1" customWidth="1"/>
    <col min="70" max="71" width="6.28515625" style="21" hidden="1" customWidth="1"/>
    <col min="72" max="72" width="255.7109375" style="21" hidden="1" customWidth="1"/>
    <col min="73" max="75" width="6.28515625" style="21" hidden="1" customWidth="1"/>
    <col min="76" max="76" width="176.28515625" style="21" hidden="1" customWidth="1"/>
    <col min="77" max="77" width="6.28515625" style="21" hidden="1" customWidth="1"/>
    <col min="78" max="78" width="10" style="21" hidden="1" customWidth="1"/>
    <col min="79" max="79" width="9" style="21" hidden="1" customWidth="1"/>
    <col min="80" max="81" width="8" style="21" hidden="1" customWidth="1"/>
    <col min="82" max="82" width="6.28515625" style="21" hidden="1" customWidth="1"/>
    <col min="83" max="83" width="255.7109375" style="21" hidden="1" customWidth="1"/>
    <col min="84" max="84" width="8" style="21" hidden="1" customWidth="1"/>
    <col min="85" max="85" width="7" style="21" hidden="1" customWidth="1"/>
    <col min="86" max="86" width="34" style="21" hidden="1" customWidth="1"/>
    <col min="87" max="88" width="6.28515625" style="21" hidden="1" customWidth="1"/>
    <col min="89" max="89" width="35.28515625" style="21" hidden="1" customWidth="1"/>
    <col min="90" max="90" width="6.28515625" style="21" hidden="1" customWidth="1"/>
    <col min="91" max="91" width="6.28515625" style="21" bestFit="1" customWidth="1"/>
    <col min="92" max="92" width="13.7109375" style="30" bestFit="1" customWidth="1"/>
    <col min="93" max="93" width="11.7109375" style="21" bestFit="1" customWidth="1"/>
    <col min="94" max="94" width="6.28515625" style="21" customWidth="1"/>
    <col min="95" max="95" width="20" style="21" hidden="1" customWidth="1"/>
    <col min="96" max="96" width="15" style="21" customWidth="1"/>
    <col min="97" max="97" width="25.85546875" style="21" customWidth="1"/>
    <col min="98" max="98" width="33.5703125" style="21" customWidth="1"/>
    <col min="99" max="99" width="25.140625" style="21" customWidth="1"/>
    <col min="100" max="100" width="25.42578125" style="21" customWidth="1"/>
    <col min="101" max="102" width="14.85546875" style="21" customWidth="1"/>
    <col min="103" max="16384" width="8.85546875" style="21"/>
  </cols>
  <sheetData>
    <row r="1" spans="1:95" s="8" customFormat="1" ht="93" customHeight="1" x14ac:dyDescent="0.25">
      <c r="A1" s="1" t="s">
        <v>461</v>
      </c>
      <c r="B1" s="1" t="s">
        <v>0</v>
      </c>
      <c r="C1" s="1" t="s">
        <v>1</v>
      </c>
      <c r="D1" s="1" t="s">
        <v>2</v>
      </c>
      <c r="E1" s="1" t="s">
        <v>3</v>
      </c>
      <c r="F1" s="1" t="s">
        <v>4</v>
      </c>
      <c r="G1" s="1" t="s">
        <v>5</v>
      </c>
      <c r="H1" s="1" t="s">
        <v>6</v>
      </c>
      <c r="I1" s="1" t="s">
        <v>436</v>
      </c>
      <c r="J1" s="36" t="s">
        <v>7</v>
      </c>
      <c r="K1" s="34" t="s">
        <v>10</v>
      </c>
      <c r="L1" s="58" t="s">
        <v>448</v>
      </c>
      <c r="M1" s="58" t="s">
        <v>449</v>
      </c>
      <c r="N1" s="3" t="s">
        <v>8</v>
      </c>
      <c r="O1" s="4" t="s">
        <v>9</v>
      </c>
      <c r="P1" s="4" t="s">
        <v>11</v>
      </c>
      <c r="Q1" s="4" t="s">
        <v>12</v>
      </c>
      <c r="R1" s="34" t="s">
        <v>13</v>
      </c>
      <c r="S1" s="3" t="s">
        <v>14</v>
      </c>
      <c r="T1" s="5" t="s">
        <v>15</v>
      </c>
      <c r="U1" s="4" t="s">
        <v>16</v>
      </c>
      <c r="V1" s="3" t="s">
        <v>17</v>
      </c>
      <c r="W1" s="1" t="s">
        <v>18</v>
      </c>
      <c r="X1" s="1" t="s">
        <v>19</v>
      </c>
      <c r="Y1" s="1" t="s">
        <v>20</v>
      </c>
      <c r="Z1" s="1" t="s">
        <v>21</v>
      </c>
      <c r="AA1" s="1" t="s">
        <v>22</v>
      </c>
      <c r="AB1" s="1" t="s">
        <v>23</v>
      </c>
      <c r="AC1" s="1" t="s">
        <v>24</v>
      </c>
      <c r="AD1" s="6" t="s">
        <v>25</v>
      </c>
      <c r="AE1" s="1" t="s">
        <v>26</v>
      </c>
      <c r="AF1" s="1" t="s">
        <v>27</v>
      </c>
      <c r="AG1" s="1" t="s">
        <v>28</v>
      </c>
      <c r="AH1" s="1" t="s">
        <v>29</v>
      </c>
      <c r="AI1" s="1" t="s">
        <v>30</v>
      </c>
      <c r="AJ1" s="1" t="s">
        <v>31</v>
      </c>
      <c r="AK1" s="1" t="s">
        <v>32</v>
      </c>
      <c r="AL1" s="1" t="s">
        <v>33</v>
      </c>
      <c r="AM1" s="1" t="s">
        <v>34</v>
      </c>
      <c r="AN1" s="1" t="s">
        <v>35</v>
      </c>
      <c r="AO1" s="1" t="s">
        <v>36</v>
      </c>
      <c r="AP1" s="1" t="s">
        <v>37</v>
      </c>
      <c r="AQ1" s="1" t="s">
        <v>38</v>
      </c>
      <c r="AR1" s="2" t="s">
        <v>39</v>
      </c>
      <c r="AS1" s="3" t="s">
        <v>40</v>
      </c>
      <c r="AT1" s="1" t="s">
        <v>41</v>
      </c>
      <c r="AU1" s="1" t="s">
        <v>42</v>
      </c>
      <c r="AV1" s="6" t="s">
        <v>43</v>
      </c>
      <c r="AW1" s="6" t="s">
        <v>44</v>
      </c>
      <c r="AX1" s="1" t="s">
        <v>45</v>
      </c>
      <c r="AY1" s="6" t="s">
        <v>46</v>
      </c>
      <c r="AZ1" s="1" t="s">
        <v>47</v>
      </c>
      <c r="BA1" s="1" t="s">
        <v>48</v>
      </c>
      <c r="BB1" s="1" t="s">
        <v>49</v>
      </c>
      <c r="BC1" s="7" t="s">
        <v>50</v>
      </c>
      <c r="BD1" s="7" t="s">
        <v>51</v>
      </c>
      <c r="BE1" s="1" t="s">
        <v>52</v>
      </c>
      <c r="BF1" s="1" t="s">
        <v>53</v>
      </c>
      <c r="BG1" s="1" t="s">
        <v>54</v>
      </c>
      <c r="BH1" s="1" t="s">
        <v>55</v>
      </c>
      <c r="BI1" s="1" t="s">
        <v>56</v>
      </c>
      <c r="BJ1" s="1" t="s">
        <v>57</v>
      </c>
      <c r="BK1" s="1" t="s">
        <v>58</v>
      </c>
      <c r="BL1" s="1" t="s">
        <v>59</v>
      </c>
      <c r="BM1" s="1" t="s">
        <v>60</v>
      </c>
      <c r="BN1" s="1" t="s">
        <v>61</v>
      </c>
      <c r="BO1" s="1" t="s">
        <v>62</v>
      </c>
      <c r="BP1" s="1" t="s">
        <v>63</v>
      </c>
      <c r="BQ1" s="1" t="s">
        <v>64</v>
      </c>
      <c r="BR1" s="1" t="s">
        <v>65</v>
      </c>
      <c r="BS1" s="1" t="s">
        <v>66</v>
      </c>
      <c r="BT1" s="1" t="s">
        <v>67</v>
      </c>
      <c r="BU1" s="1" t="s">
        <v>68</v>
      </c>
      <c r="BV1" s="1" t="s">
        <v>69</v>
      </c>
      <c r="BW1" s="1" t="s">
        <v>70</v>
      </c>
      <c r="BX1" s="1" t="s">
        <v>71</v>
      </c>
      <c r="BY1" s="1" t="s">
        <v>72</v>
      </c>
      <c r="BZ1" s="1" t="s">
        <v>73</v>
      </c>
      <c r="CA1" s="1" t="s">
        <v>74</v>
      </c>
      <c r="CB1" s="1" t="s">
        <v>75</v>
      </c>
      <c r="CC1" s="1" t="s">
        <v>76</v>
      </c>
      <c r="CD1" s="1" t="s">
        <v>77</v>
      </c>
      <c r="CE1" s="1" t="s">
        <v>78</v>
      </c>
      <c r="CF1" s="1" t="s">
        <v>79</v>
      </c>
      <c r="CG1" s="1" t="s">
        <v>80</v>
      </c>
      <c r="CH1" s="1" t="s">
        <v>81</v>
      </c>
      <c r="CI1" s="1" t="s">
        <v>82</v>
      </c>
      <c r="CJ1" s="1" t="s">
        <v>83</v>
      </c>
      <c r="CK1" s="1" t="s">
        <v>84</v>
      </c>
      <c r="CL1" s="1" t="s">
        <v>85</v>
      </c>
      <c r="CM1" s="1" t="s">
        <v>86</v>
      </c>
      <c r="CN1" s="5" t="s">
        <v>87</v>
      </c>
      <c r="CO1" s="1" t="s">
        <v>88</v>
      </c>
      <c r="CP1" s="1" t="s">
        <v>89</v>
      </c>
      <c r="CQ1" s="1" t="s">
        <v>90</v>
      </c>
    </row>
    <row r="2" spans="1:95" s="8" customFormat="1" ht="30" customHeight="1" x14ac:dyDescent="0.25">
      <c r="A2" s="107"/>
      <c r="B2" s="40"/>
      <c r="C2" s="49" t="s">
        <v>447</v>
      </c>
      <c r="D2" s="40"/>
      <c r="E2" s="40"/>
      <c r="F2" s="40"/>
      <c r="G2" s="40"/>
      <c r="H2" s="40"/>
      <c r="I2" s="40"/>
      <c r="J2" s="57">
        <v>176016</v>
      </c>
      <c r="K2" s="42"/>
      <c r="M2" s="52">
        <v>0.36899999999999999</v>
      </c>
      <c r="N2" s="42"/>
      <c r="O2" s="43"/>
      <c r="P2" s="43"/>
      <c r="Q2" s="43"/>
      <c r="R2" s="42"/>
      <c r="S2" s="42"/>
      <c r="T2" s="44"/>
      <c r="U2" s="43"/>
      <c r="V2" s="42"/>
      <c r="W2" s="40"/>
      <c r="X2" s="40"/>
      <c r="Y2" s="40"/>
      <c r="Z2" s="40"/>
      <c r="AA2" s="40"/>
      <c r="AB2" s="40"/>
      <c r="AC2" s="40"/>
      <c r="AD2" s="45"/>
      <c r="AE2" s="40"/>
      <c r="AF2" s="40"/>
      <c r="AG2" s="40"/>
      <c r="AH2" s="40"/>
      <c r="AI2" s="40"/>
      <c r="AJ2" s="40"/>
      <c r="AK2" s="40"/>
      <c r="AL2" s="40"/>
      <c r="AM2" s="40"/>
      <c r="AN2" s="40"/>
      <c r="AO2" s="40"/>
      <c r="AP2" s="40"/>
      <c r="AQ2" s="40"/>
      <c r="AR2" s="41"/>
      <c r="AS2" s="42"/>
      <c r="AT2" s="40"/>
      <c r="AU2" s="40"/>
      <c r="AV2" s="45"/>
      <c r="AW2" s="45"/>
      <c r="AX2" s="40"/>
      <c r="AY2" s="45"/>
      <c r="AZ2" s="40"/>
      <c r="BA2" s="40"/>
      <c r="BB2" s="40"/>
      <c r="BC2" s="46"/>
      <c r="BD2" s="46"/>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4"/>
      <c r="CO2" s="40"/>
      <c r="CP2" s="40"/>
      <c r="CQ2" s="47"/>
    </row>
    <row r="3" spans="1:95" ht="30" customHeight="1" x14ac:dyDescent="0.25">
      <c r="A3" s="9">
        <v>5</v>
      </c>
      <c r="B3" s="9">
        <v>113</v>
      </c>
      <c r="C3" s="10" t="s">
        <v>134</v>
      </c>
      <c r="D3" s="12" t="s">
        <v>135</v>
      </c>
      <c r="E3" s="11" t="s">
        <v>136</v>
      </c>
      <c r="F3" s="11" t="s">
        <v>137</v>
      </c>
      <c r="G3" s="12" t="s">
        <v>138</v>
      </c>
      <c r="H3" s="12" t="s">
        <v>139</v>
      </c>
      <c r="I3" s="11" t="s">
        <v>140</v>
      </c>
      <c r="J3" s="37">
        <v>29978</v>
      </c>
      <c r="K3" s="35">
        <f t="shared" ref="K3:K21" si="0">N3/J3</f>
        <v>135.99773166989127</v>
      </c>
      <c r="L3" s="54">
        <f>J3/477020</f>
        <v>6.2844325185526809E-2</v>
      </c>
      <c r="M3" s="54">
        <f>M2+L3</f>
        <v>0.43184432518552679</v>
      </c>
      <c r="N3" s="14">
        <v>4076940</v>
      </c>
      <c r="O3" s="15">
        <f t="shared" ref="O3:O21" si="1">N3-T3-U3</f>
        <v>4076940</v>
      </c>
      <c r="P3" s="15">
        <v>3057756</v>
      </c>
      <c r="Q3" s="15">
        <f t="shared" ref="Q3:Q21" si="2">IF(P3&gt;O3,O3,P3)</f>
        <v>3057756</v>
      </c>
      <c r="R3" s="35">
        <f t="shared" ref="R3:R20" si="3">Q3/J3</f>
        <v>102</v>
      </c>
      <c r="S3" s="14">
        <f>Q3</f>
        <v>3057756</v>
      </c>
      <c r="T3" s="16">
        <v>0</v>
      </c>
      <c r="U3" s="15">
        <v>0</v>
      </c>
      <c r="V3" s="14">
        <v>1019184</v>
      </c>
      <c r="W3" s="12" t="s">
        <v>141</v>
      </c>
      <c r="X3" s="12"/>
      <c r="Y3" s="12" t="s">
        <v>142</v>
      </c>
      <c r="Z3" s="12" t="s">
        <v>100</v>
      </c>
      <c r="AA3" s="12" t="s">
        <v>100</v>
      </c>
      <c r="AB3" s="12" t="s">
        <v>100</v>
      </c>
      <c r="AC3" s="12" t="s">
        <v>100</v>
      </c>
      <c r="AD3" s="17">
        <v>45352</v>
      </c>
      <c r="AE3" s="12" t="s">
        <v>100</v>
      </c>
      <c r="AF3" s="12" t="s">
        <v>100</v>
      </c>
      <c r="AG3" s="12" t="s">
        <v>100</v>
      </c>
      <c r="AH3" s="12" t="s">
        <v>100</v>
      </c>
      <c r="AI3" s="12" t="s">
        <v>100</v>
      </c>
      <c r="AJ3" s="12" t="s">
        <v>100</v>
      </c>
      <c r="AK3" s="12" t="s">
        <v>100</v>
      </c>
      <c r="AL3" s="12">
        <v>0</v>
      </c>
      <c r="AM3" s="12">
        <v>3217734407</v>
      </c>
      <c r="AN3" s="12" t="s">
        <v>100</v>
      </c>
      <c r="AO3" s="12" t="b">
        <v>0</v>
      </c>
      <c r="AP3" s="12" t="s">
        <v>143</v>
      </c>
      <c r="AQ3" s="12" t="b">
        <v>1</v>
      </c>
      <c r="AR3" s="13">
        <v>3059</v>
      </c>
      <c r="AS3" s="14">
        <f>O3/AR3</f>
        <v>1332.7688787185355</v>
      </c>
      <c r="AT3" s="12" t="s">
        <v>100</v>
      </c>
      <c r="AU3" s="12" t="s">
        <v>100</v>
      </c>
      <c r="AV3" s="17">
        <v>45657</v>
      </c>
      <c r="AW3" s="17">
        <v>44927</v>
      </c>
      <c r="AX3" s="12">
        <v>0</v>
      </c>
      <c r="AY3" s="17">
        <v>45078</v>
      </c>
      <c r="AZ3" s="12" t="b">
        <v>0</v>
      </c>
      <c r="BA3" s="12" t="s">
        <v>100</v>
      </c>
      <c r="BB3" s="12" t="s">
        <v>100</v>
      </c>
      <c r="BC3" s="19">
        <v>1333</v>
      </c>
      <c r="BD3" s="19">
        <v>136</v>
      </c>
      <c r="BE3" s="12" t="s">
        <v>100</v>
      </c>
      <c r="BF3" s="12" t="b">
        <v>0</v>
      </c>
      <c r="BG3" s="12" t="s">
        <v>100</v>
      </c>
      <c r="BH3" s="12">
        <v>4074440</v>
      </c>
      <c r="BI3" s="12" t="s">
        <v>100</v>
      </c>
      <c r="BJ3" s="12" t="s">
        <v>100</v>
      </c>
      <c r="BK3" s="12" t="s">
        <v>100</v>
      </c>
      <c r="BL3" s="12" t="b">
        <v>0</v>
      </c>
      <c r="BM3" s="12" t="s">
        <v>100</v>
      </c>
      <c r="BN3" s="12" t="s">
        <v>100</v>
      </c>
      <c r="BO3" s="12">
        <v>3090</v>
      </c>
      <c r="BP3" s="12">
        <v>30905</v>
      </c>
      <c r="BQ3" s="12" t="s">
        <v>100</v>
      </c>
      <c r="BR3" s="12">
        <v>99</v>
      </c>
      <c r="BS3" s="12">
        <v>97</v>
      </c>
      <c r="BT3" s="12" t="s">
        <v>144</v>
      </c>
      <c r="BU3" s="12" t="s">
        <v>100</v>
      </c>
      <c r="BV3" s="12" t="s">
        <v>100</v>
      </c>
      <c r="BW3" s="12" t="s">
        <v>100</v>
      </c>
      <c r="BX3" s="12" t="s">
        <v>145</v>
      </c>
      <c r="BY3" s="12" t="s">
        <v>100</v>
      </c>
      <c r="BZ3" s="12">
        <v>140180980</v>
      </c>
      <c r="CA3" s="12" t="b">
        <v>0</v>
      </c>
      <c r="CB3" s="12" t="s">
        <v>100</v>
      </c>
      <c r="CC3" s="12">
        <v>3057756</v>
      </c>
      <c r="CD3" s="12">
        <v>2500</v>
      </c>
      <c r="CE3" s="12" t="s">
        <v>146</v>
      </c>
      <c r="CF3" s="12" t="s">
        <v>100</v>
      </c>
      <c r="CG3" s="12">
        <v>203722</v>
      </c>
      <c r="CH3" s="12" t="s">
        <v>100</v>
      </c>
      <c r="CI3" s="12">
        <v>10</v>
      </c>
      <c r="CJ3" s="12">
        <v>100</v>
      </c>
      <c r="CK3" s="12" t="s">
        <v>100</v>
      </c>
      <c r="CL3" s="12">
        <v>1</v>
      </c>
      <c r="CM3" s="20"/>
      <c r="CN3" s="16"/>
      <c r="CO3" s="20"/>
      <c r="CP3" s="20"/>
      <c r="CQ3"/>
    </row>
    <row r="4" spans="1:95" ht="30" customHeight="1" x14ac:dyDescent="0.25">
      <c r="A4" s="9">
        <v>20</v>
      </c>
      <c r="B4" s="9">
        <v>128</v>
      </c>
      <c r="C4" s="10" t="s">
        <v>236</v>
      </c>
      <c r="D4" s="12" t="s">
        <v>237</v>
      </c>
      <c r="E4" s="11" t="s">
        <v>136</v>
      </c>
      <c r="F4" s="11" t="s">
        <v>120</v>
      </c>
      <c r="G4" s="12" t="s">
        <v>138</v>
      </c>
      <c r="H4" s="12" t="s">
        <v>139</v>
      </c>
      <c r="I4" s="11" t="s">
        <v>140</v>
      </c>
      <c r="J4" s="37">
        <v>55.85</v>
      </c>
      <c r="K4" s="35">
        <f t="shared" si="0"/>
        <v>7056.9919427036702</v>
      </c>
      <c r="L4" s="54">
        <f t="shared" ref="L4:L21" si="4">J4/477020</f>
        <v>1.1708104481992369E-4</v>
      </c>
      <c r="M4" s="54">
        <f t="shared" ref="M4:M20" si="5">M3+L4</f>
        <v>0.43196140623034673</v>
      </c>
      <c r="N4" s="14">
        <v>394133</v>
      </c>
      <c r="O4" s="15">
        <f t="shared" si="1"/>
        <v>394133</v>
      </c>
      <c r="P4" s="15">
        <v>8266</v>
      </c>
      <c r="Q4" s="15">
        <f t="shared" si="2"/>
        <v>8266</v>
      </c>
      <c r="R4" s="35">
        <f t="shared" si="3"/>
        <v>148.00358102059087</v>
      </c>
      <c r="S4" s="14">
        <f>S3+Q4</f>
        <v>3066022</v>
      </c>
      <c r="T4" s="16">
        <v>0</v>
      </c>
      <c r="U4" s="15">
        <v>0</v>
      </c>
      <c r="V4" s="14">
        <v>385867</v>
      </c>
      <c r="W4" s="12" t="s">
        <v>238</v>
      </c>
      <c r="X4" s="12"/>
      <c r="Y4" s="12" t="s">
        <v>131</v>
      </c>
      <c r="Z4" s="12" t="s">
        <v>100</v>
      </c>
      <c r="AA4" s="12" t="s">
        <v>100</v>
      </c>
      <c r="AB4" s="12" t="s">
        <v>100</v>
      </c>
      <c r="AC4" s="12" t="s">
        <v>239</v>
      </c>
      <c r="AD4" s="17">
        <v>43983</v>
      </c>
      <c r="AE4" s="12">
        <v>19.510000000000002</v>
      </c>
      <c r="AF4" s="12">
        <v>11.09</v>
      </c>
      <c r="AG4" s="12">
        <v>120.26</v>
      </c>
      <c r="AH4" s="12">
        <v>64.41</v>
      </c>
      <c r="AI4" s="12" t="s">
        <v>100</v>
      </c>
      <c r="AJ4" s="12" t="s">
        <v>100</v>
      </c>
      <c r="AK4" s="12" t="s">
        <v>100</v>
      </c>
      <c r="AL4" s="12">
        <v>0</v>
      </c>
      <c r="AM4" s="12">
        <v>3217734407</v>
      </c>
      <c r="AN4" s="12" t="s">
        <v>100</v>
      </c>
      <c r="AO4" s="12" t="b">
        <v>0</v>
      </c>
      <c r="AP4" s="12" t="s">
        <v>132</v>
      </c>
      <c r="AQ4" s="12" t="b">
        <v>1</v>
      </c>
      <c r="AR4" s="13">
        <v>8.42</v>
      </c>
      <c r="AS4" s="14">
        <f t="shared" ref="AS4:AS6" si="6">O4/AR4</f>
        <v>46809.144893111639</v>
      </c>
      <c r="AT4" s="12" t="s">
        <v>100</v>
      </c>
      <c r="AU4" s="12" t="s">
        <v>100</v>
      </c>
      <c r="AV4" s="17">
        <v>44348</v>
      </c>
      <c r="AW4" s="17">
        <v>43800</v>
      </c>
      <c r="AX4" s="12">
        <v>0</v>
      </c>
      <c r="AY4" s="17">
        <v>43922</v>
      </c>
      <c r="AZ4" s="12" t="b">
        <v>0</v>
      </c>
      <c r="BA4" s="12" t="s">
        <v>100</v>
      </c>
      <c r="BB4" s="12" t="s">
        <v>100</v>
      </c>
      <c r="BC4" s="19">
        <v>46809</v>
      </c>
      <c r="BD4" s="19">
        <v>7057</v>
      </c>
      <c r="BE4" s="12">
        <v>391632.5</v>
      </c>
      <c r="BF4" s="12" t="b">
        <v>0</v>
      </c>
      <c r="BG4" s="12" t="s">
        <v>100</v>
      </c>
      <c r="BH4" s="12" t="s">
        <v>100</v>
      </c>
      <c r="BI4" s="12" t="s">
        <v>100</v>
      </c>
      <c r="BJ4" s="12" t="s">
        <v>231</v>
      </c>
      <c r="BK4" s="12" t="s">
        <v>100</v>
      </c>
      <c r="BL4" s="12" t="b">
        <v>0</v>
      </c>
      <c r="BM4" s="12" t="s">
        <v>100</v>
      </c>
      <c r="BN4" s="12" t="s">
        <v>100</v>
      </c>
      <c r="BO4" s="12" t="s">
        <v>100</v>
      </c>
      <c r="BP4" s="12" t="s">
        <v>100</v>
      </c>
      <c r="BQ4" s="12" t="s">
        <v>100</v>
      </c>
      <c r="BR4" s="12" t="s">
        <v>100</v>
      </c>
      <c r="BS4" s="12" t="s">
        <v>100</v>
      </c>
      <c r="BT4" s="12" t="s">
        <v>144</v>
      </c>
      <c r="BU4" s="12" t="s">
        <v>100</v>
      </c>
      <c r="BV4" s="12" t="s">
        <v>100</v>
      </c>
      <c r="BW4" s="12" t="s">
        <v>100</v>
      </c>
      <c r="BX4" s="12" t="s">
        <v>240</v>
      </c>
      <c r="BY4" s="12" t="s">
        <v>100</v>
      </c>
      <c r="BZ4" s="12" t="s">
        <v>100</v>
      </c>
      <c r="CA4" s="12" t="b">
        <v>0</v>
      </c>
      <c r="CB4" s="12" t="s">
        <v>100</v>
      </c>
      <c r="CC4" s="12">
        <v>8266</v>
      </c>
      <c r="CD4" s="12">
        <v>2500</v>
      </c>
      <c r="CE4" s="12" t="s">
        <v>241</v>
      </c>
      <c r="CF4" s="12" t="s">
        <v>100</v>
      </c>
      <c r="CG4" s="12" t="s">
        <v>100</v>
      </c>
      <c r="CH4" s="12" t="s">
        <v>100</v>
      </c>
      <c r="CI4" s="12" t="s">
        <v>100</v>
      </c>
      <c r="CJ4" s="12" t="s">
        <v>100</v>
      </c>
      <c r="CK4" s="12">
        <v>14.9</v>
      </c>
      <c r="CL4" s="12">
        <v>1</v>
      </c>
      <c r="CM4" s="20"/>
      <c r="CN4" s="16"/>
      <c r="CO4" s="20"/>
      <c r="CP4" s="20"/>
      <c r="CQ4" s="12" t="s">
        <v>242</v>
      </c>
    </row>
    <row r="5" spans="1:95" ht="30" customHeight="1" x14ac:dyDescent="0.25">
      <c r="A5" s="9">
        <v>24</v>
      </c>
      <c r="B5" s="9">
        <v>132</v>
      </c>
      <c r="C5" s="10" t="s">
        <v>264</v>
      </c>
      <c r="D5" s="12" t="s">
        <v>265</v>
      </c>
      <c r="E5" s="11" t="s">
        <v>252</v>
      </c>
      <c r="F5" s="11" t="s">
        <v>253</v>
      </c>
      <c r="G5" s="12" t="s">
        <v>254</v>
      </c>
      <c r="H5" s="12" t="s">
        <v>255</v>
      </c>
      <c r="I5" s="11" t="s">
        <v>140</v>
      </c>
      <c r="J5" s="37">
        <v>2</v>
      </c>
      <c r="K5" s="35">
        <f t="shared" si="0"/>
        <v>240</v>
      </c>
      <c r="L5" s="54">
        <f t="shared" si="4"/>
        <v>4.1926963230053245E-6</v>
      </c>
      <c r="M5" s="54">
        <f t="shared" si="5"/>
        <v>0.43196559892666975</v>
      </c>
      <c r="N5" s="14">
        <v>480</v>
      </c>
      <c r="O5" s="15">
        <f t="shared" si="1"/>
        <v>480</v>
      </c>
      <c r="P5" s="15">
        <v>480</v>
      </c>
      <c r="Q5" s="15">
        <f t="shared" si="2"/>
        <v>480</v>
      </c>
      <c r="R5" s="35">
        <f t="shared" si="3"/>
        <v>240</v>
      </c>
      <c r="S5" s="14">
        <f t="shared" ref="S5" si="7">S4+Q5</f>
        <v>3066502</v>
      </c>
      <c r="T5" s="16">
        <v>0</v>
      </c>
      <c r="U5" s="15">
        <v>0</v>
      </c>
      <c r="V5" s="14"/>
      <c r="W5" s="12"/>
      <c r="X5" s="12"/>
      <c r="Y5" s="12" t="s">
        <v>195</v>
      </c>
      <c r="Z5" s="12" t="s">
        <v>100</v>
      </c>
      <c r="AA5" s="12" t="s">
        <v>100</v>
      </c>
      <c r="AB5" s="12" t="s">
        <v>100</v>
      </c>
      <c r="AC5" s="12" t="s">
        <v>100</v>
      </c>
      <c r="AD5" s="17">
        <v>43951</v>
      </c>
      <c r="AE5" s="12" t="s">
        <v>100</v>
      </c>
      <c r="AF5" s="12" t="s">
        <v>100</v>
      </c>
      <c r="AG5" s="12" t="s">
        <v>100</v>
      </c>
      <c r="AH5" s="12" t="s">
        <v>100</v>
      </c>
      <c r="AI5" s="12" t="s">
        <v>100</v>
      </c>
      <c r="AJ5" s="12" t="s">
        <v>100</v>
      </c>
      <c r="AK5" s="12" t="s">
        <v>100</v>
      </c>
      <c r="AL5" s="12">
        <v>0</v>
      </c>
      <c r="AM5" s="12" t="s">
        <v>266</v>
      </c>
      <c r="AN5" s="12">
        <v>25</v>
      </c>
      <c r="AO5" s="12" t="b">
        <v>0</v>
      </c>
      <c r="AP5" s="12" t="s">
        <v>102</v>
      </c>
      <c r="AQ5" s="12" t="b">
        <v>0</v>
      </c>
      <c r="AR5" s="13">
        <v>1</v>
      </c>
      <c r="AS5" s="14">
        <f t="shared" si="6"/>
        <v>480</v>
      </c>
      <c r="AT5" s="12" t="s">
        <v>100</v>
      </c>
      <c r="AU5" s="12" t="s">
        <v>100</v>
      </c>
      <c r="AV5" s="17">
        <v>44012</v>
      </c>
      <c r="AW5" s="17">
        <v>43617</v>
      </c>
      <c r="AX5" s="12">
        <v>100</v>
      </c>
      <c r="AY5" s="17">
        <v>43951</v>
      </c>
      <c r="AZ5" s="12" t="b">
        <v>0</v>
      </c>
      <c r="BA5" s="12" t="s">
        <v>100</v>
      </c>
      <c r="BB5" s="12" t="s">
        <v>100</v>
      </c>
      <c r="BC5" s="19">
        <v>480</v>
      </c>
      <c r="BD5" s="19">
        <v>240</v>
      </c>
      <c r="BE5" s="12">
        <v>0</v>
      </c>
      <c r="BF5" s="12" t="b">
        <v>0</v>
      </c>
      <c r="BG5" s="12" t="s">
        <v>100</v>
      </c>
      <c r="BH5" s="12" t="s">
        <v>100</v>
      </c>
      <c r="BI5" s="12" t="s">
        <v>100</v>
      </c>
      <c r="BJ5" s="12" t="s">
        <v>100</v>
      </c>
      <c r="BK5" s="12" t="s">
        <v>100</v>
      </c>
      <c r="BL5" s="12" t="b">
        <v>0</v>
      </c>
      <c r="BM5" s="12" t="s">
        <v>100</v>
      </c>
      <c r="BN5" s="12" t="s">
        <v>100</v>
      </c>
      <c r="BO5" s="12" t="s">
        <v>100</v>
      </c>
      <c r="BP5" s="12" t="s">
        <v>100</v>
      </c>
      <c r="BQ5" s="12">
        <v>380</v>
      </c>
      <c r="BR5" s="12" t="s">
        <v>100</v>
      </c>
      <c r="BS5" s="12" t="s">
        <v>100</v>
      </c>
      <c r="BT5" s="12" t="s">
        <v>257</v>
      </c>
      <c r="BU5" s="12" t="s">
        <v>100</v>
      </c>
      <c r="BV5" s="12" t="s">
        <v>100</v>
      </c>
      <c r="BW5" s="12" t="s">
        <v>100</v>
      </c>
      <c r="BX5" s="12" t="s">
        <v>267</v>
      </c>
      <c r="BY5" s="12" t="s">
        <v>100</v>
      </c>
      <c r="BZ5" s="12" t="s">
        <v>100</v>
      </c>
      <c r="CA5" s="12" t="b">
        <v>0</v>
      </c>
      <c r="CB5" s="12" t="s">
        <v>100</v>
      </c>
      <c r="CC5" s="12">
        <v>480</v>
      </c>
      <c r="CD5" s="12">
        <v>0</v>
      </c>
      <c r="CE5" s="12" t="s">
        <v>259</v>
      </c>
      <c r="CF5" s="12" t="s">
        <v>100</v>
      </c>
      <c r="CG5" s="12" t="s">
        <v>100</v>
      </c>
      <c r="CH5" s="12" t="s">
        <v>100</v>
      </c>
      <c r="CI5" s="12" t="s">
        <v>100</v>
      </c>
      <c r="CJ5" s="12" t="s">
        <v>100</v>
      </c>
      <c r="CK5" s="12" t="s">
        <v>100</v>
      </c>
      <c r="CL5" s="12">
        <v>1</v>
      </c>
      <c r="CM5" s="20"/>
      <c r="CN5" s="16"/>
      <c r="CO5" s="20"/>
      <c r="CP5" s="20"/>
    </row>
    <row r="6" spans="1:95" ht="30" customHeight="1" x14ac:dyDescent="0.25">
      <c r="A6" s="9">
        <v>32</v>
      </c>
      <c r="B6" s="9">
        <v>141</v>
      </c>
      <c r="C6" s="10" t="s">
        <v>307</v>
      </c>
      <c r="D6" s="12" t="s">
        <v>308</v>
      </c>
      <c r="E6" s="11" t="s">
        <v>252</v>
      </c>
      <c r="F6" s="11" t="s">
        <v>300</v>
      </c>
      <c r="G6" s="12" t="s">
        <v>254</v>
      </c>
      <c r="H6" s="12" t="s">
        <v>255</v>
      </c>
      <c r="I6" s="11" t="s">
        <v>140</v>
      </c>
      <c r="J6" s="37">
        <v>662</v>
      </c>
      <c r="K6" s="35">
        <f t="shared" si="0"/>
        <v>400</v>
      </c>
      <c r="L6" s="54">
        <f t="shared" si="4"/>
        <v>1.3877824829147624E-3</v>
      </c>
      <c r="M6" s="54">
        <f t="shared" si="5"/>
        <v>0.43335338140958451</v>
      </c>
      <c r="N6" s="14">
        <v>264800</v>
      </c>
      <c r="O6" s="15">
        <f t="shared" si="1"/>
        <v>264800</v>
      </c>
      <c r="P6" s="15">
        <v>264800</v>
      </c>
      <c r="Q6" s="15">
        <f t="shared" si="2"/>
        <v>264800</v>
      </c>
      <c r="R6" s="35">
        <f t="shared" si="3"/>
        <v>400</v>
      </c>
      <c r="S6" s="14">
        <f>S5+Q6</f>
        <v>3331302</v>
      </c>
      <c r="T6" s="16">
        <v>0</v>
      </c>
      <c r="U6" s="15">
        <v>0</v>
      </c>
      <c r="V6" s="14"/>
      <c r="W6" s="12"/>
      <c r="X6" s="12"/>
      <c r="Y6" s="12" t="s">
        <v>195</v>
      </c>
      <c r="Z6" s="12" t="s">
        <v>100</v>
      </c>
      <c r="AA6" s="12" t="s">
        <v>100</v>
      </c>
      <c r="AB6" s="12" t="s">
        <v>100</v>
      </c>
      <c r="AC6" s="12" t="s">
        <v>100</v>
      </c>
      <c r="AD6" s="17">
        <v>43983</v>
      </c>
      <c r="AE6" s="12" t="s">
        <v>100</v>
      </c>
      <c r="AF6" s="12" t="s">
        <v>100</v>
      </c>
      <c r="AG6" s="12" t="s">
        <v>100</v>
      </c>
      <c r="AH6" s="12" t="s">
        <v>100</v>
      </c>
      <c r="AI6" s="12" t="s">
        <v>100</v>
      </c>
      <c r="AJ6" s="12" t="s">
        <v>100</v>
      </c>
      <c r="AK6" s="12" t="s">
        <v>100</v>
      </c>
      <c r="AL6" s="12">
        <v>0</v>
      </c>
      <c r="AM6" s="12" t="s">
        <v>266</v>
      </c>
      <c r="AN6" s="12">
        <v>16560</v>
      </c>
      <c r="AO6" s="12" t="b">
        <v>0</v>
      </c>
      <c r="AP6" s="12" t="s">
        <v>102</v>
      </c>
      <c r="AQ6" s="12" t="b">
        <v>0</v>
      </c>
      <c r="AR6" s="13">
        <v>17</v>
      </c>
      <c r="AS6" s="14">
        <f t="shared" si="6"/>
        <v>15576.470588235294</v>
      </c>
      <c r="AT6" s="12" t="s">
        <v>100</v>
      </c>
      <c r="AU6" s="12" t="s">
        <v>100</v>
      </c>
      <c r="AV6" s="17">
        <v>45291</v>
      </c>
      <c r="AW6" s="17">
        <v>43617</v>
      </c>
      <c r="AX6" s="12">
        <v>88266</v>
      </c>
      <c r="AY6" s="17">
        <v>43983</v>
      </c>
      <c r="AZ6" s="12" t="b">
        <v>0</v>
      </c>
      <c r="BA6" s="12" t="s">
        <v>100</v>
      </c>
      <c r="BB6" s="12" t="s">
        <v>100</v>
      </c>
      <c r="BC6" s="19">
        <v>15576</v>
      </c>
      <c r="BD6" s="19">
        <v>400</v>
      </c>
      <c r="BE6" s="12">
        <v>176534</v>
      </c>
      <c r="BF6" s="12" t="b">
        <v>0</v>
      </c>
      <c r="BG6" s="12" t="s">
        <v>100</v>
      </c>
      <c r="BH6" s="12" t="s">
        <v>100</v>
      </c>
      <c r="BI6" s="12" t="s">
        <v>100</v>
      </c>
      <c r="BJ6" s="12" t="s">
        <v>100</v>
      </c>
      <c r="BK6" s="12" t="s">
        <v>100</v>
      </c>
      <c r="BL6" s="12" t="b">
        <v>0</v>
      </c>
      <c r="BM6" s="12" t="s">
        <v>100</v>
      </c>
      <c r="BN6" s="12" t="s">
        <v>100</v>
      </c>
      <c r="BO6" s="12" t="s">
        <v>100</v>
      </c>
      <c r="BP6" s="12" t="s">
        <v>100</v>
      </c>
      <c r="BQ6" s="12" t="s">
        <v>100</v>
      </c>
      <c r="BR6" s="12" t="s">
        <v>100</v>
      </c>
      <c r="BS6" s="12" t="s">
        <v>100</v>
      </c>
      <c r="BT6" s="12" t="s">
        <v>301</v>
      </c>
      <c r="BU6" s="12" t="s">
        <v>100</v>
      </c>
      <c r="BV6" s="12" t="s">
        <v>100</v>
      </c>
      <c r="BW6" s="12" t="s">
        <v>100</v>
      </c>
      <c r="BX6" s="12" t="s">
        <v>309</v>
      </c>
      <c r="BY6" s="12" t="s">
        <v>100</v>
      </c>
      <c r="BZ6" s="12" t="s">
        <v>100</v>
      </c>
      <c r="CA6" s="12" t="b">
        <v>0</v>
      </c>
      <c r="CB6" s="12" t="s">
        <v>100</v>
      </c>
      <c r="CC6" s="12">
        <v>170000</v>
      </c>
      <c r="CD6" s="12">
        <v>0</v>
      </c>
      <c r="CE6" s="12" t="s">
        <v>303</v>
      </c>
      <c r="CF6" s="12" t="s">
        <v>100</v>
      </c>
      <c r="CG6" s="12" t="s">
        <v>100</v>
      </c>
      <c r="CH6" s="12" t="s">
        <v>100</v>
      </c>
      <c r="CI6" s="12" t="s">
        <v>100</v>
      </c>
      <c r="CJ6" s="12" t="s">
        <v>100</v>
      </c>
      <c r="CK6" s="12" t="s">
        <v>100</v>
      </c>
      <c r="CL6" s="12">
        <v>1</v>
      </c>
      <c r="CM6" s="20"/>
      <c r="CN6" s="16"/>
      <c r="CO6" s="20"/>
      <c r="CP6" s="20"/>
    </row>
    <row r="7" spans="1:95" ht="30" customHeight="1" x14ac:dyDescent="0.25">
      <c r="A7" s="9">
        <v>34</v>
      </c>
      <c r="B7" s="9">
        <v>143</v>
      </c>
      <c r="C7" s="10" t="s">
        <v>313</v>
      </c>
      <c r="D7" s="12" t="s">
        <v>314</v>
      </c>
      <c r="E7" s="11" t="s">
        <v>252</v>
      </c>
      <c r="F7" s="11" t="s">
        <v>300</v>
      </c>
      <c r="G7" s="12" t="s">
        <v>254</v>
      </c>
      <c r="H7" s="12" t="s">
        <v>255</v>
      </c>
      <c r="I7" s="11" t="s">
        <v>140</v>
      </c>
      <c r="J7" s="37">
        <v>32</v>
      </c>
      <c r="K7" s="35">
        <f t="shared" si="0"/>
        <v>400</v>
      </c>
      <c r="L7" s="54">
        <f t="shared" si="4"/>
        <v>6.7083141168085191E-5</v>
      </c>
      <c r="M7" s="54">
        <f t="shared" si="5"/>
        <v>0.43342046455075262</v>
      </c>
      <c r="N7" s="14">
        <v>12800</v>
      </c>
      <c r="O7" s="15">
        <f t="shared" si="1"/>
        <v>12800</v>
      </c>
      <c r="P7" s="15">
        <v>12800</v>
      </c>
      <c r="Q7" s="15">
        <f t="shared" si="2"/>
        <v>12800</v>
      </c>
      <c r="R7" s="35">
        <f t="shared" si="3"/>
        <v>400</v>
      </c>
      <c r="S7" s="14">
        <f t="shared" ref="S7:S21" si="8">S6+Q7</f>
        <v>3344102</v>
      </c>
      <c r="T7" s="16">
        <v>0</v>
      </c>
      <c r="U7" s="15">
        <v>0</v>
      </c>
      <c r="V7" s="14"/>
      <c r="W7" s="12"/>
      <c r="X7" s="12"/>
      <c r="Y7" s="12" t="s">
        <v>195</v>
      </c>
      <c r="Z7" s="12" t="s">
        <v>100</v>
      </c>
      <c r="AA7" s="12" t="s">
        <v>100</v>
      </c>
      <c r="AB7" s="12" t="s">
        <v>100</v>
      </c>
      <c r="AC7" s="12" t="s">
        <v>100</v>
      </c>
      <c r="AD7" s="17">
        <v>43983</v>
      </c>
      <c r="AE7" s="12" t="s">
        <v>100</v>
      </c>
      <c r="AF7" s="12" t="s">
        <v>100</v>
      </c>
      <c r="AG7" s="12" t="s">
        <v>100</v>
      </c>
      <c r="AH7" s="12" t="s">
        <v>100</v>
      </c>
      <c r="AI7" s="12" t="s">
        <v>100</v>
      </c>
      <c r="AJ7" s="12" t="s">
        <v>100</v>
      </c>
      <c r="AK7" s="12" t="s">
        <v>100</v>
      </c>
      <c r="AL7" s="12">
        <v>0</v>
      </c>
      <c r="AM7" s="12" t="s">
        <v>266</v>
      </c>
      <c r="AN7" s="12">
        <v>800</v>
      </c>
      <c r="AO7" s="12" t="b">
        <v>0</v>
      </c>
      <c r="AP7" s="12" t="s">
        <v>102</v>
      </c>
      <c r="AQ7" s="12" t="b">
        <v>0</v>
      </c>
      <c r="AR7" s="13">
        <v>1</v>
      </c>
      <c r="AS7" s="14">
        <f t="shared" ref="AS7:AS8" si="9">O7/AR7</f>
        <v>12800</v>
      </c>
      <c r="AT7" s="12" t="s">
        <v>100</v>
      </c>
      <c r="AU7" s="12" t="s">
        <v>100</v>
      </c>
      <c r="AV7" s="17">
        <v>44196</v>
      </c>
      <c r="AW7" s="17">
        <v>43789</v>
      </c>
      <c r="AX7" s="12">
        <v>800</v>
      </c>
      <c r="AY7" s="17">
        <v>43983</v>
      </c>
      <c r="AZ7" s="12" t="b">
        <v>0</v>
      </c>
      <c r="BA7" s="12" t="s">
        <v>100</v>
      </c>
      <c r="BB7" s="12" t="s">
        <v>100</v>
      </c>
      <c r="BC7" s="19">
        <v>12800</v>
      </c>
      <c r="BD7" s="19">
        <v>400</v>
      </c>
      <c r="BE7" s="12">
        <v>12000</v>
      </c>
      <c r="BF7" s="12" t="b">
        <v>0</v>
      </c>
      <c r="BG7" s="12" t="s">
        <v>100</v>
      </c>
      <c r="BH7" s="12" t="s">
        <v>100</v>
      </c>
      <c r="BI7" s="12" t="s">
        <v>100</v>
      </c>
      <c r="BJ7" s="12" t="s">
        <v>100</v>
      </c>
      <c r="BK7" s="12" t="s">
        <v>100</v>
      </c>
      <c r="BL7" s="12" t="b">
        <v>0</v>
      </c>
      <c r="BM7" s="12" t="s">
        <v>100</v>
      </c>
      <c r="BN7" s="12" t="s">
        <v>100</v>
      </c>
      <c r="BO7" s="12" t="s">
        <v>100</v>
      </c>
      <c r="BP7" s="12" t="s">
        <v>100</v>
      </c>
      <c r="BQ7" s="12" t="s">
        <v>100</v>
      </c>
      <c r="BR7" s="12" t="s">
        <v>100</v>
      </c>
      <c r="BS7" s="12" t="s">
        <v>100</v>
      </c>
      <c r="BT7" s="12" t="s">
        <v>301</v>
      </c>
      <c r="BU7" s="12" t="s">
        <v>100</v>
      </c>
      <c r="BV7" s="12" t="s">
        <v>100</v>
      </c>
      <c r="BW7" s="12" t="s">
        <v>100</v>
      </c>
      <c r="BX7" s="12" t="s">
        <v>315</v>
      </c>
      <c r="BY7" s="12" t="s">
        <v>100</v>
      </c>
      <c r="BZ7" s="12" t="s">
        <v>100</v>
      </c>
      <c r="CA7" s="12" t="b">
        <v>0</v>
      </c>
      <c r="CB7" s="12" t="s">
        <v>100</v>
      </c>
      <c r="CC7" s="12">
        <v>12800</v>
      </c>
      <c r="CD7" s="12">
        <v>0</v>
      </c>
      <c r="CE7" s="12" t="s">
        <v>303</v>
      </c>
      <c r="CF7" s="12" t="s">
        <v>100</v>
      </c>
      <c r="CG7" s="12" t="s">
        <v>100</v>
      </c>
      <c r="CH7" s="12" t="s">
        <v>100</v>
      </c>
      <c r="CI7" s="12" t="s">
        <v>100</v>
      </c>
      <c r="CJ7" s="12" t="s">
        <v>100</v>
      </c>
      <c r="CK7" s="12" t="s">
        <v>100</v>
      </c>
      <c r="CL7" s="12">
        <v>1</v>
      </c>
      <c r="CM7" s="20"/>
      <c r="CN7" s="16"/>
      <c r="CO7" s="20"/>
      <c r="CP7" s="20"/>
    </row>
    <row r="8" spans="1:95" ht="30" customHeight="1" x14ac:dyDescent="0.25">
      <c r="A8" s="9">
        <v>35</v>
      </c>
      <c r="B8" s="9">
        <v>144</v>
      </c>
      <c r="C8" s="10" t="s">
        <v>316</v>
      </c>
      <c r="D8" s="12" t="s">
        <v>317</v>
      </c>
      <c r="E8" s="11" t="s">
        <v>136</v>
      </c>
      <c r="F8" s="11" t="s">
        <v>318</v>
      </c>
      <c r="G8" s="12" t="s">
        <v>138</v>
      </c>
      <c r="H8" s="12" t="s">
        <v>139</v>
      </c>
      <c r="I8" s="11" t="s">
        <v>140</v>
      </c>
      <c r="J8" s="37">
        <v>3885</v>
      </c>
      <c r="K8" s="35">
        <f t="shared" si="0"/>
        <v>1086.8725868725869</v>
      </c>
      <c r="L8" s="54">
        <f t="shared" si="4"/>
        <v>8.1443126074378439E-3</v>
      </c>
      <c r="M8" s="54">
        <f t="shared" si="5"/>
        <v>0.44156477715819048</v>
      </c>
      <c r="N8" s="14">
        <v>4222500</v>
      </c>
      <c r="O8" s="15">
        <f t="shared" si="1"/>
        <v>4222500</v>
      </c>
      <c r="P8" s="15">
        <v>1884225</v>
      </c>
      <c r="Q8" s="15">
        <f t="shared" si="2"/>
        <v>1884225</v>
      </c>
      <c r="R8" s="35">
        <f t="shared" si="3"/>
        <v>485</v>
      </c>
      <c r="S8" s="14">
        <f t="shared" si="8"/>
        <v>5228327</v>
      </c>
      <c r="T8" s="16">
        <v>0</v>
      </c>
      <c r="U8" s="15">
        <v>0</v>
      </c>
      <c r="V8" s="14">
        <v>2338275</v>
      </c>
      <c r="W8" s="12" t="s">
        <v>319</v>
      </c>
      <c r="X8" s="12"/>
      <c r="Y8" s="12" t="s">
        <v>142</v>
      </c>
      <c r="Z8" s="12" t="s">
        <v>100</v>
      </c>
      <c r="AA8" s="12" t="s">
        <v>100</v>
      </c>
      <c r="AB8" s="12" t="s">
        <v>100</v>
      </c>
      <c r="AC8" s="12" t="s">
        <v>100</v>
      </c>
      <c r="AD8" s="17">
        <v>45352</v>
      </c>
      <c r="AE8" s="12" t="s">
        <v>100</v>
      </c>
      <c r="AF8" s="12" t="s">
        <v>100</v>
      </c>
      <c r="AG8" s="12" t="s">
        <v>100</v>
      </c>
      <c r="AH8" s="12" t="s">
        <v>100</v>
      </c>
      <c r="AI8" s="12" t="s">
        <v>100</v>
      </c>
      <c r="AJ8" s="12" t="s">
        <v>100</v>
      </c>
      <c r="AK8" s="12" t="s">
        <v>100</v>
      </c>
      <c r="AL8" s="12">
        <v>0</v>
      </c>
      <c r="AM8" s="12">
        <v>3217734407</v>
      </c>
      <c r="AN8" s="12" t="s">
        <v>100</v>
      </c>
      <c r="AO8" s="12" t="b">
        <v>0</v>
      </c>
      <c r="AP8" s="12" t="s">
        <v>143</v>
      </c>
      <c r="AQ8" s="12" t="b">
        <v>1</v>
      </c>
      <c r="AR8" s="13">
        <v>518</v>
      </c>
      <c r="AS8" s="14">
        <f t="shared" si="9"/>
        <v>8151.5444015444018</v>
      </c>
      <c r="AT8" s="12" t="s">
        <v>100</v>
      </c>
      <c r="AU8" s="12" t="s">
        <v>100</v>
      </c>
      <c r="AV8" s="17">
        <v>45657</v>
      </c>
      <c r="AW8" s="17">
        <v>44927</v>
      </c>
      <c r="AX8" s="12">
        <v>600000</v>
      </c>
      <c r="AY8" s="17">
        <v>45078</v>
      </c>
      <c r="AZ8" s="12" t="b">
        <v>0</v>
      </c>
      <c r="BA8" s="12" t="s">
        <v>100</v>
      </c>
      <c r="BB8" s="12" t="s">
        <v>100</v>
      </c>
      <c r="BC8" s="19">
        <v>8152</v>
      </c>
      <c r="BD8" s="19">
        <v>1087</v>
      </c>
      <c r="BE8" s="12" t="s">
        <v>100</v>
      </c>
      <c r="BF8" s="12" t="b">
        <v>0</v>
      </c>
      <c r="BG8" s="12">
        <v>37</v>
      </c>
      <c r="BH8" s="12" t="s">
        <v>100</v>
      </c>
      <c r="BI8" s="12" t="s">
        <v>100</v>
      </c>
      <c r="BJ8" s="12" t="s">
        <v>100</v>
      </c>
      <c r="BK8" s="12" t="s">
        <v>100</v>
      </c>
      <c r="BL8" s="12" t="b">
        <v>0</v>
      </c>
      <c r="BM8" s="12" t="s">
        <v>100</v>
      </c>
      <c r="BN8" s="12" t="s">
        <v>100</v>
      </c>
      <c r="BO8" s="12" t="s">
        <v>100</v>
      </c>
      <c r="BP8" s="12" t="s">
        <v>100</v>
      </c>
      <c r="BQ8" s="12" t="s">
        <v>100</v>
      </c>
      <c r="BR8" s="12" t="s">
        <v>100</v>
      </c>
      <c r="BS8" s="12" t="s">
        <v>100</v>
      </c>
      <c r="BT8" s="12" t="s">
        <v>144</v>
      </c>
      <c r="BU8" s="12" t="s">
        <v>100</v>
      </c>
      <c r="BV8" s="12" t="s">
        <v>100</v>
      </c>
      <c r="BW8" s="12" t="s">
        <v>100</v>
      </c>
      <c r="BX8" s="12" t="s">
        <v>320</v>
      </c>
      <c r="BY8" s="12" t="s">
        <v>100</v>
      </c>
      <c r="BZ8" s="12" t="s">
        <v>100</v>
      </c>
      <c r="CA8" s="12" t="b">
        <v>0</v>
      </c>
      <c r="CB8" s="12" t="s">
        <v>100</v>
      </c>
      <c r="CC8" s="12">
        <v>1884225</v>
      </c>
      <c r="CD8" s="12">
        <v>2500</v>
      </c>
      <c r="CE8" s="12" t="s">
        <v>146</v>
      </c>
      <c r="CF8" s="12">
        <v>3620000</v>
      </c>
      <c r="CG8" s="12" t="s">
        <v>100</v>
      </c>
      <c r="CH8" s="12" t="s">
        <v>100</v>
      </c>
      <c r="CI8" s="12" t="s">
        <v>100</v>
      </c>
      <c r="CJ8" s="12" t="s">
        <v>100</v>
      </c>
      <c r="CK8" s="12" t="s">
        <v>100</v>
      </c>
      <c r="CL8" s="12">
        <v>1</v>
      </c>
      <c r="CM8" s="20"/>
      <c r="CN8" s="16"/>
      <c r="CO8" s="20"/>
      <c r="CP8" s="20"/>
    </row>
    <row r="9" spans="1:95" ht="30" customHeight="1" x14ac:dyDescent="0.25">
      <c r="A9" s="9">
        <v>36</v>
      </c>
      <c r="B9" s="9">
        <v>145</v>
      </c>
      <c r="C9" s="10" t="s">
        <v>321</v>
      </c>
      <c r="D9" s="12" t="s">
        <v>322</v>
      </c>
      <c r="E9" s="11" t="s">
        <v>149</v>
      </c>
      <c r="F9" s="11" t="s">
        <v>288</v>
      </c>
      <c r="G9" s="12" t="s">
        <v>151</v>
      </c>
      <c r="H9" s="12" t="s">
        <v>152</v>
      </c>
      <c r="I9" s="11" t="s">
        <v>140</v>
      </c>
      <c r="J9" s="37">
        <v>1292</v>
      </c>
      <c r="K9" s="35">
        <f t="shared" si="0"/>
        <v>851.39318885448915</v>
      </c>
      <c r="L9" s="54">
        <f t="shared" si="4"/>
        <v>2.7084818246614398E-3</v>
      </c>
      <c r="M9" s="54">
        <f t="shared" si="5"/>
        <v>0.44427325898285192</v>
      </c>
      <c r="N9" s="14">
        <v>1100000</v>
      </c>
      <c r="O9" s="15">
        <f t="shared" si="1"/>
        <v>1100000</v>
      </c>
      <c r="P9" s="15">
        <v>1100000</v>
      </c>
      <c r="Q9" s="15">
        <f t="shared" si="2"/>
        <v>1100000</v>
      </c>
      <c r="R9" s="35">
        <f t="shared" si="3"/>
        <v>851.39318885448915</v>
      </c>
      <c r="S9" s="14">
        <f t="shared" si="8"/>
        <v>6328327</v>
      </c>
      <c r="T9" s="16">
        <v>0</v>
      </c>
      <c r="U9" s="15">
        <v>0</v>
      </c>
      <c r="V9" s="14"/>
      <c r="W9" s="12" t="s">
        <v>323</v>
      </c>
      <c r="X9" s="12"/>
      <c r="Y9" s="12" t="s">
        <v>324</v>
      </c>
      <c r="Z9" s="12" t="s">
        <v>100</v>
      </c>
      <c r="AA9" s="12" t="s">
        <v>100</v>
      </c>
      <c r="AB9" s="12" t="s">
        <v>100</v>
      </c>
      <c r="AC9" s="12" t="s">
        <v>100</v>
      </c>
      <c r="AD9" s="17">
        <v>44287</v>
      </c>
      <c r="AE9" s="12" t="s">
        <v>100</v>
      </c>
      <c r="AF9" s="12" t="s">
        <v>100</v>
      </c>
      <c r="AG9" s="12" t="s">
        <v>100</v>
      </c>
      <c r="AH9" s="12" t="s">
        <v>100</v>
      </c>
      <c r="AI9" s="12" t="s">
        <v>100</v>
      </c>
      <c r="AJ9" s="12" t="s">
        <v>100</v>
      </c>
      <c r="AK9" s="12" t="s">
        <v>100</v>
      </c>
      <c r="AL9" s="12">
        <v>0</v>
      </c>
      <c r="AM9" s="12" t="s">
        <v>155</v>
      </c>
      <c r="AN9" s="12" t="s">
        <v>100</v>
      </c>
      <c r="AO9" s="12" t="b">
        <v>0</v>
      </c>
      <c r="AP9" s="12" t="s">
        <v>102</v>
      </c>
      <c r="AQ9" s="12" t="b">
        <v>0</v>
      </c>
      <c r="AR9" s="13">
        <v>0</v>
      </c>
      <c r="AS9" s="14">
        <v>0</v>
      </c>
      <c r="AT9" s="12" t="s">
        <v>100</v>
      </c>
      <c r="AU9" s="12" t="s">
        <v>100</v>
      </c>
      <c r="AV9" s="17">
        <v>44896</v>
      </c>
      <c r="AW9" s="17">
        <v>44166</v>
      </c>
      <c r="AX9" s="12">
        <v>97000</v>
      </c>
      <c r="AY9" s="17">
        <v>44531</v>
      </c>
      <c r="AZ9" s="12" t="b">
        <v>0</v>
      </c>
      <c r="BA9" s="12" t="s">
        <v>100</v>
      </c>
      <c r="BB9" s="12" t="s">
        <v>100</v>
      </c>
      <c r="BC9" s="19" t="s">
        <v>100</v>
      </c>
      <c r="BD9" s="19">
        <v>851</v>
      </c>
      <c r="BE9" s="12" t="s">
        <v>100</v>
      </c>
      <c r="BF9" s="12" t="b">
        <v>0</v>
      </c>
      <c r="BG9" s="12" t="s">
        <v>100</v>
      </c>
      <c r="BH9" s="12" t="s">
        <v>100</v>
      </c>
      <c r="BI9" s="12">
        <v>1292</v>
      </c>
      <c r="BJ9" s="12" t="s">
        <v>100</v>
      </c>
      <c r="BK9" s="12" t="s">
        <v>100</v>
      </c>
      <c r="BL9" s="12" t="b">
        <v>1</v>
      </c>
      <c r="BM9" s="12" t="s">
        <v>100</v>
      </c>
      <c r="BN9" s="12">
        <v>213000</v>
      </c>
      <c r="BO9" s="12" t="s">
        <v>100</v>
      </c>
      <c r="BP9" s="12" t="s">
        <v>100</v>
      </c>
      <c r="BQ9" s="12" t="s">
        <v>100</v>
      </c>
      <c r="BR9" s="12" t="s">
        <v>100</v>
      </c>
      <c r="BS9" s="12" t="s">
        <v>100</v>
      </c>
      <c r="BT9" s="12" t="s">
        <v>325</v>
      </c>
      <c r="BU9" s="12">
        <v>71</v>
      </c>
      <c r="BV9" s="12">
        <v>0</v>
      </c>
      <c r="BW9" s="12" t="s">
        <v>100</v>
      </c>
      <c r="BX9" s="12" t="s">
        <v>326</v>
      </c>
      <c r="BY9" s="12" t="s">
        <v>100</v>
      </c>
      <c r="BZ9" s="12" t="s">
        <v>100</v>
      </c>
      <c r="CA9" s="12" t="b">
        <v>1</v>
      </c>
      <c r="CB9" s="12">
        <v>160500</v>
      </c>
      <c r="CC9" s="12">
        <v>0</v>
      </c>
      <c r="CD9" s="12">
        <v>0</v>
      </c>
      <c r="CE9" s="12" t="s">
        <v>327</v>
      </c>
      <c r="CF9" s="12" t="s">
        <v>100</v>
      </c>
      <c r="CG9" s="12" t="s">
        <v>100</v>
      </c>
      <c r="CH9" s="12" t="s">
        <v>100</v>
      </c>
      <c r="CI9" s="12" t="s">
        <v>100</v>
      </c>
      <c r="CJ9" s="12" t="s">
        <v>100</v>
      </c>
      <c r="CK9" s="12" t="s">
        <v>100</v>
      </c>
      <c r="CL9" s="12">
        <v>1</v>
      </c>
      <c r="CM9" s="20"/>
      <c r="CN9" s="16"/>
      <c r="CO9" s="20"/>
      <c r="CP9" s="20"/>
    </row>
    <row r="10" spans="1:95" ht="30" customHeight="1" x14ac:dyDescent="0.25">
      <c r="A10" s="9">
        <v>39</v>
      </c>
      <c r="B10" s="9">
        <v>146</v>
      </c>
      <c r="C10" s="10" t="s">
        <v>338</v>
      </c>
      <c r="D10" s="12" t="s">
        <v>339</v>
      </c>
      <c r="E10" s="11" t="s">
        <v>149</v>
      </c>
      <c r="F10" s="11" t="s">
        <v>288</v>
      </c>
      <c r="G10" s="12" t="s">
        <v>151</v>
      </c>
      <c r="H10" s="12" t="s">
        <v>152</v>
      </c>
      <c r="I10" s="11" t="s">
        <v>140</v>
      </c>
      <c r="J10" s="37">
        <v>1419</v>
      </c>
      <c r="K10" s="35">
        <f t="shared" si="0"/>
        <v>1113.4601832276251</v>
      </c>
      <c r="L10" s="54">
        <f t="shared" si="4"/>
        <v>2.9747180411722777E-3</v>
      </c>
      <c r="M10" s="54">
        <f t="shared" si="5"/>
        <v>0.44724797702402419</v>
      </c>
      <c r="N10" s="14">
        <v>1580000</v>
      </c>
      <c r="O10" s="15">
        <f t="shared" si="1"/>
        <v>1580000</v>
      </c>
      <c r="P10" s="15">
        <v>2130000</v>
      </c>
      <c r="Q10" s="15">
        <f t="shared" si="2"/>
        <v>1580000</v>
      </c>
      <c r="R10" s="35">
        <f t="shared" si="3"/>
        <v>1113.4601832276251</v>
      </c>
      <c r="S10" s="14">
        <f t="shared" si="8"/>
        <v>7908327</v>
      </c>
      <c r="T10" s="16">
        <v>0</v>
      </c>
      <c r="U10" s="15">
        <v>0</v>
      </c>
      <c r="V10" s="14"/>
      <c r="W10" s="12" t="s">
        <v>323</v>
      </c>
      <c r="X10" s="12"/>
      <c r="Y10" s="12" t="s">
        <v>324</v>
      </c>
      <c r="Z10" s="12" t="s">
        <v>100</v>
      </c>
      <c r="AA10" s="12" t="s">
        <v>100</v>
      </c>
      <c r="AB10" s="12" t="s">
        <v>100</v>
      </c>
      <c r="AC10" s="12" t="s">
        <v>100</v>
      </c>
      <c r="AD10" s="17">
        <v>44287</v>
      </c>
      <c r="AE10" s="12" t="s">
        <v>100</v>
      </c>
      <c r="AF10" s="12" t="s">
        <v>100</v>
      </c>
      <c r="AG10" s="12" t="s">
        <v>100</v>
      </c>
      <c r="AH10" s="12" t="s">
        <v>100</v>
      </c>
      <c r="AI10" s="12" t="s">
        <v>100</v>
      </c>
      <c r="AJ10" s="12" t="s">
        <v>100</v>
      </c>
      <c r="AK10" s="12" t="s">
        <v>100</v>
      </c>
      <c r="AL10" s="12">
        <v>0</v>
      </c>
      <c r="AM10" s="12" t="s">
        <v>155</v>
      </c>
      <c r="AN10" s="12" t="s">
        <v>100</v>
      </c>
      <c r="AO10" s="12" t="b">
        <v>0</v>
      </c>
      <c r="AP10" s="12" t="s">
        <v>102</v>
      </c>
      <c r="AQ10" s="12" t="b">
        <v>0</v>
      </c>
      <c r="AR10" s="13">
        <v>0</v>
      </c>
      <c r="AS10" s="14">
        <v>0</v>
      </c>
      <c r="AT10" s="12" t="s">
        <v>100</v>
      </c>
      <c r="AU10" s="12" t="s">
        <v>100</v>
      </c>
      <c r="AV10" s="17">
        <v>44896</v>
      </c>
      <c r="AW10" s="17">
        <v>44166</v>
      </c>
      <c r="AX10" s="12">
        <v>143000</v>
      </c>
      <c r="AY10" s="17">
        <v>44531</v>
      </c>
      <c r="AZ10" s="12" t="b">
        <v>0</v>
      </c>
      <c r="BA10" s="12" t="s">
        <v>100</v>
      </c>
      <c r="BB10" s="12" t="s">
        <v>100</v>
      </c>
      <c r="BC10" s="19" t="s">
        <v>100</v>
      </c>
      <c r="BD10" s="19">
        <v>1113</v>
      </c>
      <c r="BE10" s="12" t="s">
        <v>100</v>
      </c>
      <c r="BF10" s="12" t="b">
        <v>0</v>
      </c>
      <c r="BG10" s="12" t="s">
        <v>100</v>
      </c>
      <c r="BH10" s="12" t="s">
        <v>100</v>
      </c>
      <c r="BI10" s="12">
        <v>1420</v>
      </c>
      <c r="BJ10" s="12" t="s">
        <v>100</v>
      </c>
      <c r="BK10" s="12" t="s">
        <v>100</v>
      </c>
      <c r="BL10" s="12" t="b">
        <v>1</v>
      </c>
      <c r="BM10" s="12" t="s">
        <v>100</v>
      </c>
      <c r="BN10" s="12">
        <v>1000000</v>
      </c>
      <c r="BO10" s="12" t="s">
        <v>100</v>
      </c>
      <c r="BP10" s="12" t="s">
        <v>100</v>
      </c>
      <c r="BQ10" s="12" t="s">
        <v>100</v>
      </c>
      <c r="BR10" s="12" t="s">
        <v>100</v>
      </c>
      <c r="BS10" s="12" t="s">
        <v>100</v>
      </c>
      <c r="BT10" s="12" t="s">
        <v>325</v>
      </c>
      <c r="BU10" s="12">
        <v>43</v>
      </c>
      <c r="BV10" s="12">
        <v>0</v>
      </c>
      <c r="BW10" s="12" t="s">
        <v>100</v>
      </c>
      <c r="BX10" s="12" t="s">
        <v>340</v>
      </c>
      <c r="BY10" s="12" t="s">
        <v>100</v>
      </c>
      <c r="BZ10" s="12" t="s">
        <v>100</v>
      </c>
      <c r="CA10" s="12" t="b">
        <v>1</v>
      </c>
      <c r="CB10" s="12">
        <v>97200</v>
      </c>
      <c r="CC10" s="12">
        <v>0</v>
      </c>
      <c r="CD10" s="12">
        <v>0</v>
      </c>
      <c r="CE10" s="12" t="s">
        <v>327</v>
      </c>
      <c r="CF10" s="12" t="s">
        <v>100</v>
      </c>
      <c r="CG10" s="12" t="s">
        <v>100</v>
      </c>
      <c r="CH10" s="12" t="s">
        <v>100</v>
      </c>
      <c r="CI10" s="12" t="s">
        <v>100</v>
      </c>
      <c r="CJ10" s="12" t="s">
        <v>100</v>
      </c>
      <c r="CK10" s="12" t="s">
        <v>100</v>
      </c>
      <c r="CL10" s="12">
        <v>1</v>
      </c>
      <c r="CM10" s="20" t="s">
        <v>332</v>
      </c>
      <c r="CN10" s="16">
        <v>2836620</v>
      </c>
      <c r="CO10" s="23">
        <f>Q10-CN10</f>
        <v>-1256620</v>
      </c>
      <c r="CP10" s="20"/>
      <c r="CQ10" s="21" t="s">
        <v>341</v>
      </c>
    </row>
    <row r="11" spans="1:95" ht="30" customHeight="1" x14ac:dyDescent="0.25">
      <c r="A11" s="9">
        <v>41</v>
      </c>
      <c r="B11" s="9">
        <v>147</v>
      </c>
      <c r="C11" s="10" t="s">
        <v>352</v>
      </c>
      <c r="D11" s="12" t="s">
        <v>353</v>
      </c>
      <c r="E11" s="11" t="s">
        <v>149</v>
      </c>
      <c r="F11" s="11" t="s">
        <v>288</v>
      </c>
      <c r="G11" s="12" t="s">
        <v>151</v>
      </c>
      <c r="H11" s="12" t="s">
        <v>152</v>
      </c>
      <c r="I11" s="11" t="s">
        <v>140</v>
      </c>
      <c r="J11" s="37">
        <v>2925</v>
      </c>
      <c r="K11" s="35">
        <f t="shared" si="0"/>
        <v>1196.5811965811965</v>
      </c>
      <c r="L11" s="54">
        <f t="shared" si="4"/>
        <v>6.1318183723952872E-3</v>
      </c>
      <c r="M11" s="54">
        <f t="shared" si="5"/>
        <v>0.45337979539641948</v>
      </c>
      <c r="N11" s="14">
        <v>3500000</v>
      </c>
      <c r="O11" s="15">
        <f t="shared" si="1"/>
        <v>3500000</v>
      </c>
      <c r="P11" s="15">
        <v>4387500</v>
      </c>
      <c r="Q11" s="15">
        <f t="shared" si="2"/>
        <v>3500000</v>
      </c>
      <c r="R11" s="35">
        <f t="shared" si="3"/>
        <v>1196.5811965811965</v>
      </c>
      <c r="S11" s="14">
        <f t="shared" si="8"/>
        <v>11408327</v>
      </c>
      <c r="T11" s="16">
        <v>0</v>
      </c>
      <c r="U11" s="15">
        <v>0</v>
      </c>
      <c r="V11" s="14"/>
      <c r="W11" s="12" t="s">
        <v>323</v>
      </c>
      <c r="X11" s="12"/>
      <c r="Y11" s="12" t="s">
        <v>324</v>
      </c>
      <c r="Z11" s="12" t="s">
        <v>100</v>
      </c>
      <c r="AA11" s="12" t="s">
        <v>100</v>
      </c>
      <c r="AB11" s="12" t="s">
        <v>100</v>
      </c>
      <c r="AC11" s="12" t="s">
        <v>100</v>
      </c>
      <c r="AD11" s="17">
        <v>44287</v>
      </c>
      <c r="AE11" s="12" t="s">
        <v>100</v>
      </c>
      <c r="AF11" s="12" t="s">
        <v>100</v>
      </c>
      <c r="AG11" s="12" t="s">
        <v>100</v>
      </c>
      <c r="AH11" s="12" t="s">
        <v>100</v>
      </c>
      <c r="AI11" s="12" t="s">
        <v>100</v>
      </c>
      <c r="AJ11" s="12" t="s">
        <v>100</v>
      </c>
      <c r="AK11" s="12" t="s">
        <v>100</v>
      </c>
      <c r="AL11" s="12">
        <v>0</v>
      </c>
      <c r="AM11" s="12" t="s">
        <v>155</v>
      </c>
      <c r="AN11" s="12" t="s">
        <v>100</v>
      </c>
      <c r="AO11" s="12" t="b">
        <v>0</v>
      </c>
      <c r="AP11" s="12" t="s">
        <v>102</v>
      </c>
      <c r="AQ11" s="12" t="b">
        <v>0</v>
      </c>
      <c r="AR11" s="13">
        <v>0</v>
      </c>
      <c r="AS11" s="14">
        <v>0</v>
      </c>
      <c r="AT11" s="12" t="s">
        <v>100</v>
      </c>
      <c r="AU11" s="12" t="s">
        <v>100</v>
      </c>
      <c r="AV11" s="17">
        <v>44531</v>
      </c>
      <c r="AW11" s="17">
        <v>44166</v>
      </c>
      <c r="AX11" s="12">
        <v>319000</v>
      </c>
      <c r="AY11" s="17">
        <v>44531</v>
      </c>
      <c r="AZ11" s="12" t="b">
        <v>0</v>
      </c>
      <c r="BA11" s="12" t="s">
        <v>100</v>
      </c>
      <c r="BB11" s="12" t="s">
        <v>100</v>
      </c>
      <c r="BC11" s="19" t="s">
        <v>100</v>
      </c>
      <c r="BD11" s="19">
        <v>1197</v>
      </c>
      <c r="BE11" s="12" t="s">
        <v>100</v>
      </c>
      <c r="BF11" s="12" t="b">
        <v>0</v>
      </c>
      <c r="BG11" s="12" t="s">
        <v>100</v>
      </c>
      <c r="BH11" s="12" t="s">
        <v>100</v>
      </c>
      <c r="BI11" s="12">
        <v>2925</v>
      </c>
      <c r="BJ11" s="12" t="s">
        <v>100</v>
      </c>
      <c r="BK11" s="12" t="s">
        <v>100</v>
      </c>
      <c r="BL11" s="12" t="b">
        <v>1</v>
      </c>
      <c r="BM11" s="12" t="s">
        <v>100</v>
      </c>
      <c r="BN11" s="12">
        <v>576000</v>
      </c>
      <c r="BO11" s="12" t="s">
        <v>100</v>
      </c>
      <c r="BP11" s="12" t="s">
        <v>100</v>
      </c>
      <c r="BQ11" s="12" t="s">
        <v>100</v>
      </c>
      <c r="BR11" s="12" t="s">
        <v>100</v>
      </c>
      <c r="BS11" s="12" t="s">
        <v>100</v>
      </c>
      <c r="BT11" s="12" t="s">
        <v>325</v>
      </c>
      <c r="BU11" s="12">
        <v>192</v>
      </c>
      <c r="BV11" s="12">
        <v>0</v>
      </c>
      <c r="BW11" s="12" t="s">
        <v>100</v>
      </c>
      <c r="BX11" s="12" t="s">
        <v>354</v>
      </c>
      <c r="BY11" s="12" t="s">
        <v>100</v>
      </c>
      <c r="BZ11" s="12" t="s">
        <v>100</v>
      </c>
      <c r="CA11" s="12" t="b">
        <v>1</v>
      </c>
      <c r="CB11" s="12">
        <v>433920</v>
      </c>
      <c r="CC11" s="12">
        <v>0</v>
      </c>
      <c r="CD11" s="12">
        <v>0</v>
      </c>
      <c r="CE11" s="12" t="s">
        <v>327</v>
      </c>
      <c r="CF11" s="12" t="s">
        <v>100</v>
      </c>
      <c r="CG11" s="12" t="s">
        <v>100</v>
      </c>
      <c r="CH11" s="12" t="s">
        <v>100</v>
      </c>
      <c r="CI11" s="12" t="s">
        <v>100</v>
      </c>
      <c r="CJ11" s="12" t="s">
        <v>100</v>
      </c>
      <c r="CK11" s="12" t="s">
        <v>100</v>
      </c>
      <c r="CL11" s="12">
        <v>1</v>
      </c>
      <c r="CM11" s="20"/>
      <c r="CN11" s="16"/>
      <c r="CO11" s="20"/>
      <c r="CP11" s="20"/>
      <c r="CQ11" s="21" t="s">
        <v>355</v>
      </c>
    </row>
    <row r="12" spans="1:95" ht="30" customHeight="1" x14ac:dyDescent="0.25">
      <c r="A12" s="9">
        <v>43</v>
      </c>
      <c r="B12" s="9">
        <v>148</v>
      </c>
      <c r="C12" s="10" t="s">
        <v>364</v>
      </c>
      <c r="D12" s="12" t="s">
        <v>365</v>
      </c>
      <c r="E12" s="11" t="s">
        <v>149</v>
      </c>
      <c r="F12" s="11" t="s">
        <v>288</v>
      </c>
      <c r="G12" s="12" t="s">
        <v>151</v>
      </c>
      <c r="H12" s="12" t="s">
        <v>152</v>
      </c>
      <c r="I12" s="11" t="s">
        <v>140</v>
      </c>
      <c r="J12" s="37">
        <v>2541</v>
      </c>
      <c r="K12" s="35">
        <f t="shared" si="0"/>
        <v>1430.5391578118852</v>
      </c>
      <c r="L12" s="54">
        <f t="shared" si="4"/>
        <v>5.3268206783782654E-3</v>
      </c>
      <c r="M12" s="54">
        <f t="shared" si="5"/>
        <v>0.45870661607479774</v>
      </c>
      <c r="N12" s="14">
        <v>3635000</v>
      </c>
      <c r="O12" s="15">
        <f t="shared" si="1"/>
        <v>3635000</v>
      </c>
      <c r="P12" s="15">
        <v>3811500</v>
      </c>
      <c r="Q12" s="15">
        <f t="shared" si="2"/>
        <v>3635000</v>
      </c>
      <c r="R12" s="35">
        <f t="shared" si="3"/>
        <v>1430.5391578118852</v>
      </c>
      <c r="S12" s="14">
        <f t="shared" si="8"/>
        <v>15043327</v>
      </c>
      <c r="T12" s="16">
        <v>0</v>
      </c>
      <c r="U12" s="15">
        <v>0</v>
      </c>
      <c r="V12" s="14"/>
      <c r="W12" s="12" t="s">
        <v>323</v>
      </c>
      <c r="X12" s="12"/>
      <c r="Y12" s="12" t="s">
        <v>324</v>
      </c>
      <c r="Z12" s="12" t="s">
        <v>100</v>
      </c>
      <c r="AA12" s="12" t="s">
        <v>100</v>
      </c>
      <c r="AB12" s="12" t="s">
        <v>100</v>
      </c>
      <c r="AC12" s="12" t="s">
        <v>100</v>
      </c>
      <c r="AD12" s="17">
        <v>44287</v>
      </c>
      <c r="AE12" s="12" t="s">
        <v>100</v>
      </c>
      <c r="AF12" s="12" t="s">
        <v>100</v>
      </c>
      <c r="AG12" s="12" t="s">
        <v>100</v>
      </c>
      <c r="AH12" s="12" t="s">
        <v>100</v>
      </c>
      <c r="AI12" s="12" t="s">
        <v>100</v>
      </c>
      <c r="AJ12" s="12" t="s">
        <v>100</v>
      </c>
      <c r="AK12" s="12" t="s">
        <v>100</v>
      </c>
      <c r="AL12" s="12">
        <v>0</v>
      </c>
      <c r="AM12" s="12" t="s">
        <v>155</v>
      </c>
      <c r="AN12" s="12" t="s">
        <v>100</v>
      </c>
      <c r="AO12" s="12" t="b">
        <v>0</v>
      </c>
      <c r="AP12" s="12" t="s">
        <v>102</v>
      </c>
      <c r="AQ12" s="12" t="b">
        <v>0</v>
      </c>
      <c r="AR12" s="13">
        <v>0</v>
      </c>
      <c r="AS12" s="14">
        <v>0</v>
      </c>
      <c r="AT12" s="12" t="s">
        <v>100</v>
      </c>
      <c r="AU12" s="12" t="s">
        <v>100</v>
      </c>
      <c r="AV12" s="17">
        <v>44531</v>
      </c>
      <c r="AW12" s="17">
        <v>44166</v>
      </c>
      <c r="AX12" s="12">
        <v>330000</v>
      </c>
      <c r="AY12" s="17">
        <v>44531</v>
      </c>
      <c r="AZ12" s="12" t="b">
        <v>0</v>
      </c>
      <c r="BA12" s="12" t="s">
        <v>100</v>
      </c>
      <c r="BB12" s="12" t="s">
        <v>100</v>
      </c>
      <c r="BC12" s="19" t="s">
        <v>100</v>
      </c>
      <c r="BD12" s="19">
        <v>1431</v>
      </c>
      <c r="BE12" s="12" t="s">
        <v>100</v>
      </c>
      <c r="BF12" s="12" t="b">
        <v>0</v>
      </c>
      <c r="BG12" s="12" t="s">
        <v>100</v>
      </c>
      <c r="BH12" s="12" t="s">
        <v>100</v>
      </c>
      <c r="BI12" s="12">
        <v>2541</v>
      </c>
      <c r="BJ12" s="12" t="s">
        <v>100</v>
      </c>
      <c r="BK12" s="12" t="s">
        <v>100</v>
      </c>
      <c r="BL12" s="12" t="b">
        <v>1</v>
      </c>
      <c r="BM12" s="12" t="s">
        <v>100</v>
      </c>
      <c r="BN12" s="12">
        <v>585000</v>
      </c>
      <c r="BO12" s="12" t="s">
        <v>100</v>
      </c>
      <c r="BP12" s="12" t="s">
        <v>100</v>
      </c>
      <c r="BQ12" s="12" t="s">
        <v>100</v>
      </c>
      <c r="BR12" s="12" t="s">
        <v>100</v>
      </c>
      <c r="BS12" s="12" t="s">
        <v>100</v>
      </c>
      <c r="BT12" s="12" t="s">
        <v>325</v>
      </c>
      <c r="BU12" s="12">
        <v>195</v>
      </c>
      <c r="BV12" s="12">
        <v>0</v>
      </c>
      <c r="BW12" s="12" t="s">
        <v>100</v>
      </c>
      <c r="BX12" s="12" t="s">
        <v>366</v>
      </c>
      <c r="BY12" s="12" t="s">
        <v>100</v>
      </c>
      <c r="BZ12" s="12" t="s">
        <v>100</v>
      </c>
      <c r="CA12" s="12" t="b">
        <v>1</v>
      </c>
      <c r="CB12" s="12">
        <v>440700</v>
      </c>
      <c r="CC12" s="12">
        <v>0</v>
      </c>
      <c r="CD12" s="12">
        <v>0</v>
      </c>
      <c r="CE12" s="12" t="s">
        <v>327</v>
      </c>
      <c r="CF12" s="12" t="s">
        <v>100</v>
      </c>
      <c r="CG12" s="12" t="s">
        <v>100</v>
      </c>
      <c r="CH12" s="12" t="s">
        <v>100</v>
      </c>
      <c r="CI12" s="12" t="s">
        <v>100</v>
      </c>
      <c r="CJ12" s="12" t="s">
        <v>100</v>
      </c>
      <c r="CK12" s="12" t="s">
        <v>100</v>
      </c>
      <c r="CL12" s="12">
        <v>1</v>
      </c>
      <c r="CM12" s="20"/>
      <c r="CN12" s="16"/>
      <c r="CO12" s="20"/>
      <c r="CP12" s="20"/>
      <c r="CQ12" s="21" t="s">
        <v>367</v>
      </c>
    </row>
    <row r="13" spans="1:95" ht="30" customHeight="1" x14ac:dyDescent="0.25">
      <c r="A13" s="9">
        <v>44</v>
      </c>
      <c r="B13" s="9">
        <v>151</v>
      </c>
      <c r="C13" s="10" t="s">
        <v>368</v>
      </c>
      <c r="D13" s="12" t="s">
        <v>369</v>
      </c>
      <c r="E13" s="11" t="s">
        <v>149</v>
      </c>
      <c r="F13" s="11" t="s">
        <v>288</v>
      </c>
      <c r="G13" s="12" t="s">
        <v>151</v>
      </c>
      <c r="H13" s="12" t="s">
        <v>152</v>
      </c>
      <c r="I13" s="11" t="s">
        <v>140</v>
      </c>
      <c r="J13" s="37">
        <v>11078</v>
      </c>
      <c r="K13" s="35">
        <f t="shared" si="0"/>
        <v>1624.8420292471565</v>
      </c>
      <c r="L13" s="54">
        <f t="shared" si="4"/>
        <v>2.3223344933126493E-2</v>
      </c>
      <c r="M13" s="54">
        <f t="shared" si="5"/>
        <v>0.48192996100792423</v>
      </c>
      <c r="N13" s="14">
        <v>18000000</v>
      </c>
      <c r="O13" s="15">
        <f t="shared" si="1"/>
        <v>18000000</v>
      </c>
      <c r="P13" s="15">
        <v>16617000</v>
      </c>
      <c r="Q13" s="15">
        <f t="shared" si="2"/>
        <v>16617000</v>
      </c>
      <c r="R13" s="35">
        <f t="shared" si="3"/>
        <v>1500</v>
      </c>
      <c r="S13" s="14">
        <f t="shared" si="8"/>
        <v>31660327</v>
      </c>
      <c r="T13" s="16">
        <v>0</v>
      </c>
      <c r="U13" s="15">
        <v>0</v>
      </c>
      <c r="V13" s="14">
        <v>1383000</v>
      </c>
      <c r="W13" s="12" t="s">
        <v>323</v>
      </c>
      <c r="X13" s="12"/>
      <c r="Y13" s="12" t="s">
        <v>324</v>
      </c>
      <c r="Z13" s="12" t="s">
        <v>100</v>
      </c>
      <c r="AA13" s="12" t="s">
        <v>100</v>
      </c>
      <c r="AB13" s="12" t="s">
        <v>100</v>
      </c>
      <c r="AC13" s="12" t="s">
        <v>100</v>
      </c>
      <c r="AD13" s="17">
        <v>44287</v>
      </c>
      <c r="AE13" s="12" t="s">
        <v>100</v>
      </c>
      <c r="AF13" s="12" t="s">
        <v>100</v>
      </c>
      <c r="AG13" s="12" t="s">
        <v>100</v>
      </c>
      <c r="AH13" s="12" t="s">
        <v>100</v>
      </c>
      <c r="AI13" s="12" t="s">
        <v>100</v>
      </c>
      <c r="AJ13" s="12" t="s">
        <v>100</v>
      </c>
      <c r="AK13" s="12" t="s">
        <v>100</v>
      </c>
      <c r="AL13" s="12">
        <v>0</v>
      </c>
      <c r="AM13" s="12" t="s">
        <v>155</v>
      </c>
      <c r="AN13" s="12" t="s">
        <v>100</v>
      </c>
      <c r="AO13" s="12" t="b">
        <v>0</v>
      </c>
      <c r="AP13" s="12" t="s">
        <v>143</v>
      </c>
      <c r="AQ13" s="12" t="b">
        <v>0</v>
      </c>
      <c r="AR13" s="13">
        <v>0</v>
      </c>
      <c r="AS13" s="14">
        <v>0</v>
      </c>
      <c r="AT13" s="12" t="s">
        <v>100</v>
      </c>
      <c r="AU13" s="12" t="s">
        <v>100</v>
      </c>
      <c r="AV13" s="17">
        <v>44896</v>
      </c>
      <c r="AW13" s="17">
        <v>44166</v>
      </c>
      <c r="AX13" s="12">
        <v>1600000</v>
      </c>
      <c r="AY13" s="17">
        <v>44531</v>
      </c>
      <c r="AZ13" s="12" t="b">
        <v>0</v>
      </c>
      <c r="BA13" s="12" t="s">
        <v>100</v>
      </c>
      <c r="BB13" s="12" t="s">
        <v>100</v>
      </c>
      <c r="BC13" s="19" t="s">
        <v>100</v>
      </c>
      <c r="BD13" s="19">
        <v>1625</v>
      </c>
      <c r="BE13" s="12" t="s">
        <v>100</v>
      </c>
      <c r="BF13" s="12" t="b">
        <v>0</v>
      </c>
      <c r="BG13" s="12" t="s">
        <v>100</v>
      </c>
      <c r="BH13" s="12" t="s">
        <v>100</v>
      </c>
      <c r="BI13" s="12">
        <v>11078</v>
      </c>
      <c r="BJ13" s="12" t="s">
        <v>100</v>
      </c>
      <c r="BK13" s="12" t="s">
        <v>100</v>
      </c>
      <c r="BL13" s="12" t="b">
        <v>1</v>
      </c>
      <c r="BM13" s="12" t="s">
        <v>100</v>
      </c>
      <c r="BN13" s="12">
        <v>3400000</v>
      </c>
      <c r="BO13" s="12" t="s">
        <v>100</v>
      </c>
      <c r="BP13" s="12" t="s">
        <v>100</v>
      </c>
      <c r="BQ13" s="12" t="s">
        <v>100</v>
      </c>
      <c r="BR13" s="12" t="s">
        <v>100</v>
      </c>
      <c r="BS13" s="12" t="s">
        <v>100</v>
      </c>
      <c r="BT13" s="12" t="s">
        <v>325</v>
      </c>
      <c r="BU13" s="12">
        <v>1146</v>
      </c>
      <c r="BV13" s="12">
        <v>0</v>
      </c>
      <c r="BW13" s="12" t="s">
        <v>100</v>
      </c>
      <c r="BX13" s="12" t="s">
        <v>370</v>
      </c>
      <c r="BY13" s="12" t="s">
        <v>100</v>
      </c>
      <c r="BZ13" s="12" t="s">
        <v>100</v>
      </c>
      <c r="CA13" s="12" t="b">
        <v>1</v>
      </c>
      <c r="CB13" s="12">
        <v>2600000</v>
      </c>
      <c r="CC13" s="12">
        <v>0</v>
      </c>
      <c r="CD13" s="12">
        <v>0</v>
      </c>
      <c r="CE13" s="12" t="s">
        <v>327</v>
      </c>
      <c r="CF13" s="12" t="s">
        <v>100</v>
      </c>
      <c r="CG13" s="12" t="s">
        <v>100</v>
      </c>
      <c r="CH13" s="12" t="s">
        <v>100</v>
      </c>
      <c r="CI13" s="12" t="s">
        <v>100</v>
      </c>
      <c r="CJ13" s="12" t="s">
        <v>100</v>
      </c>
      <c r="CK13" s="12" t="s">
        <v>100</v>
      </c>
      <c r="CL13" s="12">
        <v>1</v>
      </c>
      <c r="CM13" s="20"/>
      <c r="CN13" s="16"/>
      <c r="CO13" s="20"/>
      <c r="CP13" s="20"/>
      <c r="CQ13" s="21" t="s">
        <v>371</v>
      </c>
    </row>
    <row r="14" spans="1:95" ht="30" customHeight="1" x14ac:dyDescent="0.25">
      <c r="A14" s="9">
        <v>48</v>
      </c>
      <c r="B14" s="9">
        <v>155</v>
      </c>
      <c r="C14" s="10" t="s">
        <v>385</v>
      </c>
      <c r="D14" s="12" t="s">
        <v>386</v>
      </c>
      <c r="E14" s="11" t="s">
        <v>149</v>
      </c>
      <c r="F14" s="11" t="s">
        <v>288</v>
      </c>
      <c r="G14" s="12" t="s">
        <v>151</v>
      </c>
      <c r="H14" s="12" t="s">
        <v>152</v>
      </c>
      <c r="I14" s="11" t="s">
        <v>140</v>
      </c>
      <c r="J14" s="37">
        <v>830</v>
      </c>
      <c r="K14" s="35">
        <f t="shared" si="0"/>
        <v>1867.4698795180723</v>
      </c>
      <c r="L14" s="54">
        <f t="shared" si="4"/>
        <v>1.7399689740472098E-3</v>
      </c>
      <c r="M14" s="54">
        <f t="shared" si="5"/>
        <v>0.48366992998197145</v>
      </c>
      <c r="N14" s="14">
        <v>1550000</v>
      </c>
      <c r="O14" s="15">
        <f t="shared" si="1"/>
        <v>1550000</v>
      </c>
      <c r="P14" s="15">
        <v>1245000</v>
      </c>
      <c r="Q14" s="15">
        <f t="shared" si="2"/>
        <v>1245000</v>
      </c>
      <c r="R14" s="35">
        <f t="shared" si="3"/>
        <v>1500</v>
      </c>
      <c r="S14" s="14">
        <f t="shared" si="8"/>
        <v>32905327</v>
      </c>
      <c r="T14" s="16">
        <v>0</v>
      </c>
      <c r="U14" s="15">
        <v>0</v>
      </c>
      <c r="V14" s="14">
        <v>305000</v>
      </c>
      <c r="W14" s="12" t="s">
        <v>323</v>
      </c>
      <c r="X14" s="12"/>
      <c r="Y14" s="12" t="s">
        <v>324</v>
      </c>
      <c r="Z14" s="12" t="s">
        <v>100</v>
      </c>
      <c r="AA14" s="12" t="s">
        <v>100</v>
      </c>
      <c r="AB14" s="12" t="s">
        <v>100</v>
      </c>
      <c r="AC14" s="12" t="s">
        <v>100</v>
      </c>
      <c r="AD14" s="17">
        <v>44287</v>
      </c>
      <c r="AE14" s="12" t="s">
        <v>100</v>
      </c>
      <c r="AF14" s="12" t="s">
        <v>100</v>
      </c>
      <c r="AG14" s="12" t="s">
        <v>100</v>
      </c>
      <c r="AH14" s="12" t="s">
        <v>100</v>
      </c>
      <c r="AI14" s="12" t="s">
        <v>100</v>
      </c>
      <c r="AJ14" s="12" t="s">
        <v>100</v>
      </c>
      <c r="AK14" s="12" t="s">
        <v>100</v>
      </c>
      <c r="AL14" s="12">
        <v>0</v>
      </c>
      <c r="AM14" s="12" t="s">
        <v>155</v>
      </c>
      <c r="AN14" s="12" t="s">
        <v>100</v>
      </c>
      <c r="AO14" s="12" t="b">
        <v>0</v>
      </c>
      <c r="AP14" s="12" t="s">
        <v>143</v>
      </c>
      <c r="AQ14" s="12" t="b">
        <v>0</v>
      </c>
      <c r="AR14" s="13">
        <v>0</v>
      </c>
      <c r="AS14" s="14">
        <v>0</v>
      </c>
      <c r="AT14" s="12" t="s">
        <v>100</v>
      </c>
      <c r="AU14" s="12" t="s">
        <v>100</v>
      </c>
      <c r="AV14" s="17">
        <v>44531</v>
      </c>
      <c r="AW14" s="17">
        <v>44166</v>
      </c>
      <c r="AX14" s="12">
        <v>141000</v>
      </c>
      <c r="AY14" s="17">
        <v>44531</v>
      </c>
      <c r="AZ14" s="12" t="b">
        <v>0</v>
      </c>
      <c r="BA14" s="12" t="s">
        <v>100</v>
      </c>
      <c r="BB14" s="12" t="s">
        <v>100</v>
      </c>
      <c r="BC14" s="19" t="s">
        <v>100</v>
      </c>
      <c r="BD14" s="19">
        <v>1867</v>
      </c>
      <c r="BE14" s="12" t="s">
        <v>100</v>
      </c>
      <c r="BF14" s="12" t="b">
        <v>0</v>
      </c>
      <c r="BG14" s="12" t="s">
        <v>100</v>
      </c>
      <c r="BH14" s="12" t="s">
        <v>100</v>
      </c>
      <c r="BI14" s="12">
        <v>830</v>
      </c>
      <c r="BJ14" s="12" t="s">
        <v>100</v>
      </c>
      <c r="BK14" s="12" t="s">
        <v>100</v>
      </c>
      <c r="BL14" s="12" t="b">
        <v>1</v>
      </c>
      <c r="BM14" s="12" t="s">
        <v>100</v>
      </c>
      <c r="BN14" s="12">
        <v>850000</v>
      </c>
      <c r="BO14" s="12" t="s">
        <v>100</v>
      </c>
      <c r="BP14" s="12" t="s">
        <v>100</v>
      </c>
      <c r="BQ14" s="12" t="s">
        <v>100</v>
      </c>
      <c r="BR14" s="12" t="s">
        <v>100</v>
      </c>
      <c r="BS14" s="12" t="s">
        <v>100</v>
      </c>
      <c r="BT14" s="12" t="s">
        <v>325</v>
      </c>
      <c r="BU14" s="12">
        <v>34</v>
      </c>
      <c r="BV14" s="12">
        <v>0</v>
      </c>
      <c r="BW14" s="12" t="s">
        <v>100</v>
      </c>
      <c r="BX14" s="12" t="s">
        <v>387</v>
      </c>
      <c r="BY14" s="12" t="s">
        <v>100</v>
      </c>
      <c r="BZ14" s="12" t="s">
        <v>100</v>
      </c>
      <c r="CA14" s="12" t="b">
        <v>1</v>
      </c>
      <c r="CB14" s="12">
        <v>76840</v>
      </c>
      <c r="CC14" s="12">
        <v>0</v>
      </c>
      <c r="CD14" s="12">
        <v>0</v>
      </c>
      <c r="CE14" s="12" t="s">
        <v>327</v>
      </c>
      <c r="CF14" s="12" t="s">
        <v>100</v>
      </c>
      <c r="CG14" s="12" t="s">
        <v>100</v>
      </c>
      <c r="CH14" s="12" t="s">
        <v>100</v>
      </c>
      <c r="CI14" s="12" t="s">
        <v>100</v>
      </c>
      <c r="CJ14" s="12" t="s">
        <v>100</v>
      </c>
      <c r="CK14" s="12" t="s">
        <v>100</v>
      </c>
      <c r="CL14" s="12">
        <v>1</v>
      </c>
      <c r="CM14" s="20"/>
      <c r="CN14" s="16"/>
      <c r="CO14" s="20"/>
      <c r="CP14" s="20"/>
      <c r="CQ14" s="21" t="s">
        <v>388</v>
      </c>
    </row>
    <row r="15" spans="1:95" ht="30" customHeight="1" x14ac:dyDescent="0.25">
      <c r="A15" s="9">
        <v>49</v>
      </c>
      <c r="B15" s="9">
        <v>156</v>
      </c>
      <c r="C15" s="10" t="s">
        <v>389</v>
      </c>
      <c r="D15" s="12" t="s">
        <v>390</v>
      </c>
      <c r="E15" s="11" t="s">
        <v>149</v>
      </c>
      <c r="F15" s="11" t="s">
        <v>288</v>
      </c>
      <c r="G15" s="12" t="s">
        <v>151</v>
      </c>
      <c r="H15" s="12" t="s">
        <v>152</v>
      </c>
      <c r="I15" s="11" t="s">
        <v>140</v>
      </c>
      <c r="J15" s="37">
        <v>685</v>
      </c>
      <c r="K15" s="35">
        <f t="shared" si="0"/>
        <v>1887.5912408759125</v>
      </c>
      <c r="L15" s="54">
        <f t="shared" si="4"/>
        <v>1.4359984906293238E-3</v>
      </c>
      <c r="M15" s="54">
        <f t="shared" si="5"/>
        <v>0.48510592847260076</v>
      </c>
      <c r="N15" s="14">
        <v>1293000</v>
      </c>
      <c r="O15" s="15">
        <f t="shared" si="1"/>
        <v>1293000</v>
      </c>
      <c r="P15" s="15">
        <v>1027500</v>
      </c>
      <c r="Q15" s="15">
        <f t="shared" si="2"/>
        <v>1027500</v>
      </c>
      <c r="R15" s="35">
        <f t="shared" si="3"/>
        <v>1500</v>
      </c>
      <c r="S15" s="14">
        <f t="shared" si="8"/>
        <v>33932827</v>
      </c>
      <c r="T15" s="16">
        <v>0</v>
      </c>
      <c r="U15" s="15">
        <v>0</v>
      </c>
      <c r="V15" s="14">
        <v>265500</v>
      </c>
      <c r="W15" s="12" t="s">
        <v>323</v>
      </c>
      <c r="X15" s="12"/>
      <c r="Y15" s="12" t="s">
        <v>324</v>
      </c>
      <c r="Z15" s="12" t="s">
        <v>100</v>
      </c>
      <c r="AA15" s="12" t="s">
        <v>100</v>
      </c>
      <c r="AB15" s="12" t="s">
        <v>100</v>
      </c>
      <c r="AC15" s="12" t="s">
        <v>100</v>
      </c>
      <c r="AD15" s="17">
        <v>44287</v>
      </c>
      <c r="AE15" s="12" t="s">
        <v>100</v>
      </c>
      <c r="AF15" s="12" t="s">
        <v>100</v>
      </c>
      <c r="AG15" s="12" t="s">
        <v>100</v>
      </c>
      <c r="AH15" s="12" t="s">
        <v>100</v>
      </c>
      <c r="AI15" s="12" t="s">
        <v>100</v>
      </c>
      <c r="AJ15" s="12" t="s">
        <v>100</v>
      </c>
      <c r="AK15" s="12" t="s">
        <v>100</v>
      </c>
      <c r="AL15" s="12">
        <v>0</v>
      </c>
      <c r="AM15" s="12" t="s">
        <v>155</v>
      </c>
      <c r="AN15" s="12" t="s">
        <v>100</v>
      </c>
      <c r="AO15" s="12" t="b">
        <v>0</v>
      </c>
      <c r="AP15" s="12" t="s">
        <v>143</v>
      </c>
      <c r="AQ15" s="12" t="b">
        <v>0</v>
      </c>
      <c r="AR15" s="13">
        <v>0</v>
      </c>
      <c r="AS15" s="14">
        <v>0</v>
      </c>
      <c r="AT15" s="12" t="s">
        <v>100</v>
      </c>
      <c r="AU15" s="12" t="s">
        <v>100</v>
      </c>
      <c r="AV15" s="17">
        <v>44531</v>
      </c>
      <c r="AW15" s="17">
        <v>44166</v>
      </c>
      <c r="AX15" s="12">
        <v>118000</v>
      </c>
      <c r="AY15" s="17">
        <v>44531</v>
      </c>
      <c r="AZ15" s="12" t="b">
        <v>0</v>
      </c>
      <c r="BA15" s="12" t="s">
        <v>100</v>
      </c>
      <c r="BB15" s="12" t="s">
        <v>100</v>
      </c>
      <c r="BC15" s="19" t="s">
        <v>100</v>
      </c>
      <c r="BD15" s="19">
        <v>1888</v>
      </c>
      <c r="BE15" s="12" t="s">
        <v>100</v>
      </c>
      <c r="BF15" s="12" t="b">
        <v>0</v>
      </c>
      <c r="BG15" s="12" t="s">
        <v>100</v>
      </c>
      <c r="BH15" s="12" t="s">
        <v>100</v>
      </c>
      <c r="BI15" s="12">
        <v>685</v>
      </c>
      <c r="BJ15" s="12" t="s">
        <v>100</v>
      </c>
      <c r="BK15" s="12" t="s">
        <v>100</v>
      </c>
      <c r="BL15" s="12" t="b">
        <v>1</v>
      </c>
      <c r="BM15" s="12" t="s">
        <v>100</v>
      </c>
      <c r="BN15" s="12">
        <v>87000</v>
      </c>
      <c r="BO15" s="12" t="s">
        <v>100</v>
      </c>
      <c r="BP15" s="12" t="s">
        <v>100</v>
      </c>
      <c r="BQ15" s="12" t="s">
        <v>100</v>
      </c>
      <c r="BR15" s="12" t="s">
        <v>100</v>
      </c>
      <c r="BS15" s="12" t="s">
        <v>100</v>
      </c>
      <c r="BT15" s="12" t="s">
        <v>325</v>
      </c>
      <c r="BU15" s="12">
        <v>29</v>
      </c>
      <c r="BV15" s="12">
        <v>0</v>
      </c>
      <c r="BW15" s="12" t="s">
        <v>100</v>
      </c>
      <c r="BX15" s="12" t="s">
        <v>391</v>
      </c>
      <c r="BY15" s="12" t="s">
        <v>100</v>
      </c>
      <c r="BZ15" s="12" t="s">
        <v>100</v>
      </c>
      <c r="CA15" s="12" t="b">
        <v>1</v>
      </c>
      <c r="CB15" s="12">
        <v>65540</v>
      </c>
      <c r="CC15" s="12">
        <v>0</v>
      </c>
      <c r="CD15" s="12">
        <v>0</v>
      </c>
      <c r="CE15" s="12" t="s">
        <v>327</v>
      </c>
      <c r="CF15" s="12" t="s">
        <v>100</v>
      </c>
      <c r="CG15" s="12" t="s">
        <v>100</v>
      </c>
      <c r="CH15" s="12" t="s">
        <v>100</v>
      </c>
      <c r="CI15" s="12" t="s">
        <v>100</v>
      </c>
      <c r="CJ15" s="12" t="s">
        <v>100</v>
      </c>
      <c r="CK15" s="12" t="s">
        <v>100</v>
      </c>
      <c r="CL15" s="12">
        <v>1</v>
      </c>
      <c r="CM15" s="20"/>
      <c r="CN15" s="16"/>
      <c r="CO15" s="20"/>
      <c r="CP15" s="20"/>
      <c r="CQ15" s="21" t="s">
        <v>392</v>
      </c>
    </row>
    <row r="16" spans="1:95" ht="30" customHeight="1" x14ac:dyDescent="0.25">
      <c r="A16" s="9">
        <v>53</v>
      </c>
      <c r="B16" s="9">
        <v>160</v>
      </c>
      <c r="C16" s="10" t="s">
        <v>405</v>
      </c>
      <c r="D16" s="12" t="s">
        <v>406</v>
      </c>
      <c r="E16" s="11" t="s">
        <v>149</v>
      </c>
      <c r="F16" s="11" t="s">
        <v>288</v>
      </c>
      <c r="G16" s="12" t="s">
        <v>151</v>
      </c>
      <c r="H16" s="12" t="s">
        <v>152</v>
      </c>
      <c r="I16" s="11" t="s">
        <v>140</v>
      </c>
      <c r="J16" s="37">
        <v>1418</v>
      </c>
      <c r="K16" s="35">
        <f t="shared" si="0"/>
        <v>2133.286318758815</v>
      </c>
      <c r="L16" s="54">
        <f t="shared" si="4"/>
        <v>2.9726216930107754E-3</v>
      </c>
      <c r="M16" s="54">
        <f t="shared" si="5"/>
        <v>0.48807855016561152</v>
      </c>
      <c r="N16" s="14">
        <v>3025000</v>
      </c>
      <c r="O16" s="15">
        <f t="shared" si="1"/>
        <v>3025000</v>
      </c>
      <c r="P16" s="15">
        <v>2127000</v>
      </c>
      <c r="Q16" s="15">
        <f t="shared" si="2"/>
        <v>2127000</v>
      </c>
      <c r="R16" s="35">
        <f t="shared" si="3"/>
        <v>1500</v>
      </c>
      <c r="S16" s="14">
        <f t="shared" si="8"/>
        <v>36059827</v>
      </c>
      <c r="T16" s="16">
        <v>0</v>
      </c>
      <c r="U16" s="15">
        <v>0</v>
      </c>
      <c r="V16" s="14">
        <v>898000</v>
      </c>
      <c r="W16" s="12" t="s">
        <v>323</v>
      </c>
      <c r="X16" s="12"/>
      <c r="Y16" s="12" t="s">
        <v>324</v>
      </c>
      <c r="Z16" s="12" t="s">
        <v>100</v>
      </c>
      <c r="AA16" s="12" t="s">
        <v>100</v>
      </c>
      <c r="AB16" s="12" t="s">
        <v>100</v>
      </c>
      <c r="AC16" s="12" t="s">
        <v>100</v>
      </c>
      <c r="AD16" s="17">
        <v>44287</v>
      </c>
      <c r="AE16" s="12" t="s">
        <v>100</v>
      </c>
      <c r="AF16" s="12" t="s">
        <v>100</v>
      </c>
      <c r="AG16" s="12" t="s">
        <v>100</v>
      </c>
      <c r="AH16" s="12" t="s">
        <v>100</v>
      </c>
      <c r="AI16" s="12" t="s">
        <v>100</v>
      </c>
      <c r="AJ16" s="12" t="s">
        <v>100</v>
      </c>
      <c r="AK16" s="12" t="s">
        <v>100</v>
      </c>
      <c r="AL16" s="12">
        <v>0</v>
      </c>
      <c r="AM16" s="12" t="s">
        <v>155</v>
      </c>
      <c r="AN16" s="12" t="s">
        <v>100</v>
      </c>
      <c r="AO16" s="12" t="b">
        <v>0</v>
      </c>
      <c r="AP16" s="12" t="s">
        <v>143</v>
      </c>
      <c r="AQ16" s="12" t="b">
        <v>0</v>
      </c>
      <c r="AR16" s="13">
        <v>0</v>
      </c>
      <c r="AS16" s="14">
        <v>0</v>
      </c>
      <c r="AT16" s="12" t="s">
        <v>100</v>
      </c>
      <c r="AU16" s="12" t="s">
        <v>100</v>
      </c>
      <c r="AV16" s="17">
        <v>44896</v>
      </c>
      <c r="AW16" s="17">
        <v>44166</v>
      </c>
      <c r="AX16" s="12">
        <v>275000</v>
      </c>
      <c r="AY16" s="17">
        <v>44531</v>
      </c>
      <c r="AZ16" s="12" t="b">
        <v>0</v>
      </c>
      <c r="BA16" s="12" t="s">
        <v>100</v>
      </c>
      <c r="BB16" s="12" t="s">
        <v>100</v>
      </c>
      <c r="BC16" s="19" t="s">
        <v>100</v>
      </c>
      <c r="BD16" s="19">
        <v>2133</v>
      </c>
      <c r="BE16" s="12" t="s">
        <v>100</v>
      </c>
      <c r="BF16" s="12" t="b">
        <v>0</v>
      </c>
      <c r="BG16" s="12" t="s">
        <v>100</v>
      </c>
      <c r="BH16" s="12" t="s">
        <v>100</v>
      </c>
      <c r="BI16" s="12">
        <v>1418</v>
      </c>
      <c r="BJ16" s="12" t="s">
        <v>100</v>
      </c>
      <c r="BK16" s="12" t="s">
        <v>100</v>
      </c>
      <c r="BL16" s="12" t="b">
        <v>1</v>
      </c>
      <c r="BM16" s="12" t="s">
        <v>100</v>
      </c>
      <c r="BN16" s="12">
        <v>264000</v>
      </c>
      <c r="BO16" s="12" t="s">
        <v>100</v>
      </c>
      <c r="BP16" s="12" t="s">
        <v>100</v>
      </c>
      <c r="BQ16" s="12" t="s">
        <v>100</v>
      </c>
      <c r="BR16" s="12" t="s">
        <v>100</v>
      </c>
      <c r="BS16" s="12" t="s">
        <v>100</v>
      </c>
      <c r="BT16" s="12" t="s">
        <v>325</v>
      </c>
      <c r="BU16" s="12">
        <v>88</v>
      </c>
      <c r="BV16" s="12">
        <v>0</v>
      </c>
      <c r="BW16" s="12" t="s">
        <v>100</v>
      </c>
      <c r="BX16" s="12" t="s">
        <v>407</v>
      </c>
      <c r="BY16" s="12" t="s">
        <v>100</v>
      </c>
      <c r="BZ16" s="12" t="s">
        <v>100</v>
      </c>
      <c r="CA16" s="12" t="b">
        <v>1</v>
      </c>
      <c r="CB16" s="12">
        <v>199000</v>
      </c>
      <c r="CC16" s="12">
        <v>0</v>
      </c>
      <c r="CD16" s="12">
        <v>0</v>
      </c>
      <c r="CE16" s="12" t="s">
        <v>327</v>
      </c>
      <c r="CF16" s="12" t="s">
        <v>100</v>
      </c>
      <c r="CG16" s="12" t="s">
        <v>100</v>
      </c>
      <c r="CH16" s="12" t="s">
        <v>100</v>
      </c>
      <c r="CI16" s="12" t="s">
        <v>100</v>
      </c>
      <c r="CJ16" s="12" t="s">
        <v>100</v>
      </c>
      <c r="CK16" s="12" t="s">
        <v>100</v>
      </c>
      <c r="CL16" s="12">
        <v>1</v>
      </c>
      <c r="CM16" s="20"/>
      <c r="CN16" s="16"/>
      <c r="CO16" s="20"/>
      <c r="CP16" s="20"/>
      <c r="CQ16" s="21" t="s">
        <v>408</v>
      </c>
    </row>
    <row r="17" spans="1:95" ht="30" customHeight="1" x14ac:dyDescent="0.25">
      <c r="A17" s="9">
        <v>54</v>
      </c>
      <c r="B17" s="9">
        <v>161</v>
      </c>
      <c r="C17" s="10" t="s">
        <v>409</v>
      </c>
      <c r="D17" s="12" t="s">
        <v>410</v>
      </c>
      <c r="E17" s="11" t="s">
        <v>149</v>
      </c>
      <c r="F17" s="11" t="s">
        <v>288</v>
      </c>
      <c r="G17" s="12" t="s">
        <v>151</v>
      </c>
      <c r="H17" s="12" t="s">
        <v>152</v>
      </c>
      <c r="I17" s="11" t="s">
        <v>140</v>
      </c>
      <c r="J17" s="37">
        <v>1821</v>
      </c>
      <c r="K17" s="35">
        <f t="shared" si="0"/>
        <v>2331.1367380560132</v>
      </c>
      <c r="L17" s="54">
        <f t="shared" si="4"/>
        <v>3.8174500020963483E-3</v>
      </c>
      <c r="M17" s="54">
        <f t="shared" si="5"/>
        <v>0.49189600016770785</v>
      </c>
      <c r="N17" s="14">
        <v>4245000</v>
      </c>
      <c r="O17" s="15">
        <f t="shared" si="1"/>
        <v>4245000</v>
      </c>
      <c r="P17" s="15">
        <v>2731500</v>
      </c>
      <c r="Q17" s="15">
        <f t="shared" si="2"/>
        <v>2731500</v>
      </c>
      <c r="R17" s="35">
        <f t="shared" si="3"/>
        <v>1500</v>
      </c>
      <c r="S17" s="14">
        <f t="shared" si="8"/>
        <v>38791327</v>
      </c>
      <c r="T17" s="16">
        <v>0</v>
      </c>
      <c r="U17" s="15">
        <v>0</v>
      </c>
      <c r="V17" s="14">
        <v>1513500</v>
      </c>
      <c r="W17" s="12" t="s">
        <v>323</v>
      </c>
      <c r="X17" s="12"/>
      <c r="Y17" s="12" t="s">
        <v>324</v>
      </c>
      <c r="Z17" s="12" t="s">
        <v>100</v>
      </c>
      <c r="AA17" s="12" t="s">
        <v>100</v>
      </c>
      <c r="AB17" s="12" t="s">
        <v>100</v>
      </c>
      <c r="AC17" s="12" t="s">
        <v>100</v>
      </c>
      <c r="AD17" s="17">
        <v>44287</v>
      </c>
      <c r="AE17" s="12" t="s">
        <v>100</v>
      </c>
      <c r="AF17" s="12" t="s">
        <v>100</v>
      </c>
      <c r="AG17" s="12" t="s">
        <v>100</v>
      </c>
      <c r="AH17" s="12" t="s">
        <v>100</v>
      </c>
      <c r="AI17" s="12" t="s">
        <v>100</v>
      </c>
      <c r="AJ17" s="12" t="s">
        <v>100</v>
      </c>
      <c r="AK17" s="12" t="s">
        <v>100</v>
      </c>
      <c r="AL17" s="12">
        <v>0</v>
      </c>
      <c r="AM17" s="12" t="s">
        <v>155</v>
      </c>
      <c r="AN17" s="12" t="s">
        <v>100</v>
      </c>
      <c r="AO17" s="12" t="b">
        <v>0</v>
      </c>
      <c r="AP17" s="12" t="s">
        <v>143</v>
      </c>
      <c r="AQ17" s="12" t="b">
        <v>0</v>
      </c>
      <c r="AR17" s="13">
        <v>0</v>
      </c>
      <c r="AS17" s="14">
        <v>0</v>
      </c>
      <c r="AT17" s="12" t="s">
        <v>100</v>
      </c>
      <c r="AU17" s="12" t="s">
        <v>100</v>
      </c>
      <c r="AV17" s="17">
        <v>44531</v>
      </c>
      <c r="AW17" s="17">
        <v>44166</v>
      </c>
      <c r="AX17" s="12">
        <v>386000</v>
      </c>
      <c r="AY17" s="17">
        <v>44531</v>
      </c>
      <c r="AZ17" s="12" t="b">
        <v>0</v>
      </c>
      <c r="BA17" s="12" t="s">
        <v>100</v>
      </c>
      <c r="BB17" s="12" t="s">
        <v>100</v>
      </c>
      <c r="BC17" s="19" t="s">
        <v>100</v>
      </c>
      <c r="BD17" s="19">
        <v>2331</v>
      </c>
      <c r="BE17" s="12" t="s">
        <v>100</v>
      </c>
      <c r="BF17" s="12" t="b">
        <v>0</v>
      </c>
      <c r="BG17" s="12" t="s">
        <v>100</v>
      </c>
      <c r="BH17" s="12" t="s">
        <v>100</v>
      </c>
      <c r="BI17" s="12">
        <v>1821</v>
      </c>
      <c r="BJ17" s="12" t="s">
        <v>100</v>
      </c>
      <c r="BK17" s="12" t="s">
        <v>100</v>
      </c>
      <c r="BL17" s="12" t="b">
        <v>1</v>
      </c>
      <c r="BM17" s="12" t="s">
        <v>100</v>
      </c>
      <c r="BN17" s="12">
        <v>321000</v>
      </c>
      <c r="BO17" s="12" t="s">
        <v>100</v>
      </c>
      <c r="BP17" s="12" t="s">
        <v>100</v>
      </c>
      <c r="BQ17" s="12" t="s">
        <v>100</v>
      </c>
      <c r="BR17" s="12" t="s">
        <v>100</v>
      </c>
      <c r="BS17" s="12" t="s">
        <v>100</v>
      </c>
      <c r="BT17" s="12" t="s">
        <v>325</v>
      </c>
      <c r="BU17" s="12">
        <v>94</v>
      </c>
      <c r="BV17" s="12">
        <v>0</v>
      </c>
      <c r="BW17" s="12" t="s">
        <v>100</v>
      </c>
      <c r="BX17" s="12" t="s">
        <v>411</v>
      </c>
      <c r="BY17" s="12" t="s">
        <v>100</v>
      </c>
      <c r="BZ17" s="12" t="s">
        <v>100</v>
      </c>
      <c r="CA17" s="12" t="b">
        <v>1</v>
      </c>
      <c r="CB17" s="12">
        <v>242000</v>
      </c>
      <c r="CC17" s="12">
        <v>0</v>
      </c>
      <c r="CD17" s="12">
        <v>0</v>
      </c>
      <c r="CE17" s="12" t="s">
        <v>327</v>
      </c>
      <c r="CF17" s="12" t="s">
        <v>100</v>
      </c>
      <c r="CG17" s="12" t="s">
        <v>100</v>
      </c>
      <c r="CH17" s="12" t="s">
        <v>100</v>
      </c>
      <c r="CI17" s="12" t="s">
        <v>100</v>
      </c>
      <c r="CJ17" s="12" t="s">
        <v>100</v>
      </c>
      <c r="CK17" s="12" t="s">
        <v>100</v>
      </c>
      <c r="CL17" s="12">
        <v>1</v>
      </c>
      <c r="CM17" s="20"/>
      <c r="CN17" s="16"/>
      <c r="CO17" s="20"/>
      <c r="CP17" s="20"/>
      <c r="CQ17" s="21" t="s">
        <v>412</v>
      </c>
    </row>
    <row r="18" spans="1:95" ht="30" customHeight="1" x14ac:dyDescent="0.25">
      <c r="A18" s="9">
        <v>57</v>
      </c>
      <c r="B18" s="9">
        <v>164</v>
      </c>
      <c r="C18" s="10" t="s">
        <v>420</v>
      </c>
      <c r="D18" s="12" t="s">
        <v>421</v>
      </c>
      <c r="E18" s="11" t="s">
        <v>149</v>
      </c>
      <c r="F18" s="11" t="s">
        <v>288</v>
      </c>
      <c r="G18" s="12" t="s">
        <v>151</v>
      </c>
      <c r="H18" s="12" t="s">
        <v>152</v>
      </c>
      <c r="I18" s="11" t="s">
        <v>140</v>
      </c>
      <c r="J18" s="37">
        <v>5464</v>
      </c>
      <c r="K18" s="35">
        <f t="shared" si="0"/>
        <v>4117.8623718887266</v>
      </c>
      <c r="L18" s="54">
        <f t="shared" si="4"/>
        <v>1.1454446354450547E-2</v>
      </c>
      <c r="M18" s="54">
        <f t="shared" si="5"/>
        <v>0.50335044652215843</v>
      </c>
      <c r="N18" s="14">
        <v>22500000</v>
      </c>
      <c r="O18" s="15">
        <f t="shared" si="1"/>
        <v>22500000</v>
      </c>
      <c r="P18" s="15">
        <v>8196000</v>
      </c>
      <c r="Q18" s="15">
        <f t="shared" si="2"/>
        <v>8196000</v>
      </c>
      <c r="R18" s="35">
        <f t="shared" si="3"/>
        <v>1500</v>
      </c>
      <c r="S18" s="14">
        <f t="shared" si="8"/>
        <v>46987327</v>
      </c>
      <c r="T18" s="16">
        <v>0</v>
      </c>
      <c r="U18" s="15">
        <v>0</v>
      </c>
      <c r="V18" s="14">
        <v>14304000</v>
      </c>
      <c r="W18" s="12" t="s">
        <v>323</v>
      </c>
      <c r="X18" s="12"/>
      <c r="Y18" s="12" t="s">
        <v>324</v>
      </c>
      <c r="Z18" s="12" t="s">
        <v>100</v>
      </c>
      <c r="AA18" s="12" t="s">
        <v>100</v>
      </c>
      <c r="AB18" s="12" t="s">
        <v>100</v>
      </c>
      <c r="AC18" s="12" t="s">
        <v>100</v>
      </c>
      <c r="AD18" s="17">
        <v>44287</v>
      </c>
      <c r="AE18" s="12" t="s">
        <v>100</v>
      </c>
      <c r="AF18" s="12" t="s">
        <v>100</v>
      </c>
      <c r="AG18" s="12" t="s">
        <v>100</v>
      </c>
      <c r="AH18" s="12" t="s">
        <v>100</v>
      </c>
      <c r="AI18" s="12" t="s">
        <v>100</v>
      </c>
      <c r="AJ18" s="12" t="s">
        <v>100</v>
      </c>
      <c r="AK18" s="12" t="s">
        <v>100</v>
      </c>
      <c r="AL18" s="12">
        <v>0</v>
      </c>
      <c r="AM18" s="12" t="s">
        <v>155</v>
      </c>
      <c r="AN18" s="12" t="s">
        <v>100</v>
      </c>
      <c r="AO18" s="12" t="b">
        <v>0</v>
      </c>
      <c r="AP18" s="12" t="s">
        <v>143</v>
      </c>
      <c r="AQ18" s="12" t="b">
        <v>0</v>
      </c>
      <c r="AR18" s="13">
        <v>0</v>
      </c>
      <c r="AS18" s="14">
        <v>0</v>
      </c>
      <c r="AT18" s="12" t="s">
        <v>100</v>
      </c>
      <c r="AU18" s="12" t="s">
        <v>100</v>
      </c>
      <c r="AV18" s="17">
        <v>44896</v>
      </c>
      <c r="AW18" s="17">
        <v>44166</v>
      </c>
      <c r="AX18" s="12">
        <v>2100000</v>
      </c>
      <c r="AY18" s="17">
        <v>44531</v>
      </c>
      <c r="AZ18" s="12" t="b">
        <v>0</v>
      </c>
      <c r="BA18" s="12" t="s">
        <v>100</v>
      </c>
      <c r="BB18" s="12" t="s">
        <v>100</v>
      </c>
      <c r="BC18" s="19" t="s">
        <v>100</v>
      </c>
      <c r="BD18" s="19">
        <v>4118</v>
      </c>
      <c r="BE18" s="12" t="s">
        <v>100</v>
      </c>
      <c r="BF18" s="12" t="b">
        <v>0</v>
      </c>
      <c r="BG18" s="12" t="s">
        <v>100</v>
      </c>
      <c r="BH18" s="12" t="s">
        <v>100</v>
      </c>
      <c r="BI18" s="12">
        <v>5464</v>
      </c>
      <c r="BJ18" s="12" t="s">
        <v>100</v>
      </c>
      <c r="BK18" s="12" t="s">
        <v>100</v>
      </c>
      <c r="BL18" s="12" t="b">
        <v>1</v>
      </c>
      <c r="BM18" s="12" t="s">
        <v>100</v>
      </c>
      <c r="BN18" s="12">
        <v>921000</v>
      </c>
      <c r="BO18" s="12" t="s">
        <v>100</v>
      </c>
      <c r="BP18" s="12" t="s">
        <v>100</v>
      </c>
      <c r="BQ18" s="12" t="s">
        <v>100</v>
      </c>
      <c r="BR18" s="12" t="s">
        <v>100</v>
      </c>
      <c r="BS18" s="12" t="s">
        <v>100</v>
      </c>
      <c r="BT18" s="12" t="s">
        <v>325</v>
      </c>
      <c r="BU18" s="12">
        <v>307</v>
      </c>
      <c r="BV18" s="12">
        <v>0</v>
      </c>
      <c r="BW18" s="12" t="s">
        <v>100</v>
      </c>
      <c r="BX18" s="12" t="s">
        <v>422</v>
      </c>
      <c r="BY18" s="12" t="s">
        <v>100</v>
      </c>
      <c r="BZ18" s="12" t="s">
        <v>100</v>
      </c>
      <c r="CA18" s="12" t="b">
        <v>1</v>
      </c>
      <c r="CB18" s="12">
        <v>693800</v>
      </c>
      <c r="CC18" s="12">
        <v>0</v>
      </c>
      <c r="CD18" s="12">
        <v>0</v>
      </c>
      <c r="CE18" s="12" t="s">
        <v>327</v>
      </c>
      <c r="CF18" s="12" t="s">
        <v>100</v>
      </c>
      <c r="CG18" s="12" t="s">
        <v>100</v>
      </c>
      <c r="CH18" s="12" t="s">
        <v>100</v>
      </c>
      <c r="CI18" s="12" t="s">
        <v>100</v>
      </c>
      <c r="CJ18" s="12" t="s">
        <v>100</v>
      </c>
      <c r="CK18" s="12" t="s">
        <v>100</v>
      </c>
      <c r="CL18" s="12">
        <v>1</v>
      </c>
      <c r="CM18" s="20"/>
      <c r="CN18" s="16"/>
      <c r="CO18" s="20"/>
      <c r="CP18" s="20"/>
      <c r="CQ18" s="21" t="s">
        <v>423</v>
      </c>
    </row>
    <row r="19" spans="1:95" ht="30" customHeight="1" x14ac:dyDescent="0.25">
      <c r="A19" s="9">
        <v>58</v>
      </c>
      <c r="B19" s="9">
        <v>165</v>
      </c>
      <c r="C19" s="10" t="s">
        <v>424</v>
      </c>
      <c r="D19" s="12" t="s">
        <v>425</v>
      </c>
      <c r="E19" s="11" t="s">
        <v>149</v>
      </c>
      <c r="F19" s="11" t="s">
        <v>288</v>
      </c>
      <c r="G19" s="12" t="s">
        <v>151</v>
      </c>
      <c r="H19" s="12" t="s">
        <v>152</v>
      </c>
      <c r="I19" s="11" t="s">
        <v>140</v>
      </c>
      <c r="J19" s="37">
        <v>1584</v>
      </c>
      <c r="K19" s="35">
        <f t="shared" si="0"/>
        <v>4166.666666666667</v>
      </c>
      <c r="L19" s="54">
        <f t="shared" si="4"/>
        <v>3.3206154878202172E-3</v>
      </c>
      <c r="M19" s="54">
        <f t="shared" si="5"/>
        <v>0.50667106200997869</v>
      </c>
      <c r="N19" s="14">
        <v>6600000</v>
      </c>
      <c r="O19" s="15">
        <f t="shared" si="1"/>
        <v>6600000</v>
      </c>
      <c r="P19" s="15">
        <v>2376000</v>
      </c>
      <c r="Q19" s="15">
        <f t="shared" si="2"/>
        <v>2376000</v>
      </c>
      <c r="R19" s="35">
        <f t="shared" si="3"/>
        <v>1500</v>
      </c>
      <c r="S19" s="14">
        <f t="shared" si="8"/>
        <v>49363327</v>
      </c>
      <c r="T19" s="16">
        <v>0</v>
      </c>
      <c r="U19" s="15">
        <v>0</v>
      </c>
      <c r="V19" s="14">
        <v>4224000</v>
      </c>
      <c r="W19" s="12" t="s">
        <v>323</v>
      </c>
      <c r="X19" s="12"/>
      <c r="Y19" s="12" t="s">
        <v>324</v>
      </c>
      <c r="Z19" s="12" t="s">
        <v>100</v>
      </c>
      <c r="AA19" s="12" t="s">
        <v>100</v>
      </c>
      <c r="AB19" s="12" t="s">
        <v>100</v>
      </c>
      <c r="AC19" s="12" t="s">
        <v>100</v>
      </c>
      <c r="AD19" s="17">
        <v>44287</v>
      </c>
      <c r="AE19" s="12" t="s">
        <v>100</v>
      </c>
      <c r="AF19" s="12" t="s">
        <v>100</v>
      </c>
      <c r="AG19" s="12" t="s">
        <v>100</v>
      </c>
      <c r="AH19" s="12" t="s">
        <v>100</v>
      </c>
      <c r="AI19" s="12" t="s">
        <v>100</v>
      </c>
      <c r="AJ19" s="12" t="s">
        <v>100</v>
      </c>
      <c r="AK19" s="12" t="s">
        <v>100</v>
      </c>
      <c r="AL19" s="12">
        <v>0</v>
      </c>
      <c r="AM19" s="12" t="s">
        <v>155</v>
      </c>
      <c r="AN19" s="12" t="s">
        <v>100</v>
      </c>
      <c r="AO19" s="12" t="b">
        <v>0</v>
      </c>
      <c r="AP19" s="12" t="s">
        <v>143</v>
      </c>
      <c r="AQ19" s="12" t="b">
        <v>0</v>
      </c>
      <c r="AR19" s="13">
        <v>0</v>
      </c>
      <c r="AS19" s="14">
        <v>0</v>
      </c>
      <c r="AT19" s="12" t="s">
        <v>100</v>
      </c>
      <c r="AU19" s="12" t="s">
        <v>100</v>
      </c>
      <c r="AV19" s="17">
        <v>44531</v>
      </c>
      <c r="AW19" s="17">
        <v>44166</v>
      </c>
      <c r="AX19" s="12">
        <v>600000</v>
      </c>
      <c r="AY19" s="17">
        <v>44531</v>
      </c>
      <c r="AZ19" s="12" t="b">
        <v>0</v>
      </c>
      <c r="BA19" s="12" t="s">
        <v>100</v>
      </c>
      <c r="BB19" s="12" t="s">
        <v>100</v>
      </c>
      <c r="BC19" s="19" t="s">
        <v>100</v>
      </c>
      <c r="BD19" s="19">
        <v>2256</v>
      </c>
      <c r="BE19" s="12" t="s">
        <v>100</v>
      </c>
      <c r="BF19" s="12" t="b">
        <v>0</v>
      </c>
      <c r="BG19" s="12" t="s">
        <v>100</v>
      </c>
      <c r="BH19" s="12" t="s">
        <v>100</v>
      </c>
      <c r="BI19" s="12">
        <v>2925</v>
      </c>
      <c r="BJ19" s="12" t="s">
        <v>100</v>
      </c>
      <c r="BK19" s="12" t="s">
        <v>100</v>
      </c>
      <c r="BL19" s="12" t="b">
        <v>1</v>
      </c>
      <c r="BM19" s="12" t="s">
        <v>100</v>
      </c>
      <c r="BN19" s="12">
        <v>480000</v>
      </c>
      <c r="BO19" s="12" t="s">
        <v>100</v>
      </c>
      <c r="BP19" s="12" t="s">
        <v>100</v>
      </c>
      <c r="BQ19" s="12" t="s">
        <v>100</v>
      </c>
      <c r="BR19" s="12" t="s">
        <v>100</v>
      </c>
      <c r="BS19" s="12" t="s">
        <v>100</v>
      </c>
      <c r="BT19" s="12" t="s">
        <v>325</v>
      </c>
      <c r="BU19" s="12">
        <v>160</v>
      </c>
      <c r="BV19" s="12">
        <v>0</v>
      </c>
      <c r="BW19" s="12" t="s">
        <v>100</v>
      </c>
      <c r="BX19" s="12" t="s">
        <v>426</v>
      </c>
      <c r="BY19" s="12" t="s">
        <v>100</v>
      </c>
      <c r="BZ19" s="12" t="s">
        <v>100</v>
      </c>
      <c r="CA19" s="12" t="b">
        <v>1</v>
      </c>
      <c r="CB19" s="12">
        <v>361600</v>
      </c>
      <c r="CC19" s="12">
        <v>0</v>
      </c>
      <c r="CD19" s="12">
        <v>0</v>
      </c>
      <c r="CE19" s="12" t="s">
        <v>327</v>
      </c>
      <c r="CF19" s="12" t="s">
        <v>100</v>
      </c>
      <c r="CG19" s="12" t="s">
        <v>100</v>
      </c>
      <c r="CH19" s="12" t="s">
        <v>100</v>
      </c>
      <c r="CI19" s="12" t="s">
        <v>100</v>
      </c>
      <c r="CJ19" s="12" t="s">
        <v>100</v>
      </c>
      <c r="CK19" s="12" t="s">
        <v>100</v>
      </c>
      <c r="CL19" s="12">
        <v>1</v>
      </c>
      <c r="CM19" s="20"/>
      <c r="CN19" s="16"/>
      <c r="CO19" s="20"/>
      <c r="CP19" s="20"/>
      <c r="CQ19" s="21" t="s">
        <v>427</v>
      </c>
    </row>
    <row r="20" spans="1:95" ht="30" customHeight="1" x14ac:dyDescent="0.25">
      <c r="A20" s="9">
        <v>59</v>
      </c>
      <c r="B20" s="9">
        <v>166</v>
      </c>
      <c r="C20" s="10" t="s">
        <v>428</v>
      </c>
      <c r="D20" s="12" t="s">
        <v>429</v>
      </c>
      <c r="E20" s="11" t="s">
        <v>149</v>
      </c>
      <c r="F20" s="11" t="s">
        <v>288</v>
      </c>
      <c r="G20" s="12" t="s">
        <v>151</v>
      </c>
      <c r="H20" s="12" t="s">
        <v>152</v>
      </c>
      <c r="I20" s="11" t="s">
        <v>140</v>
      </c>
      <c r="J20" s="37">
        <v>1066</v>
      </c>
      <c r="K20" s="35">
        <f t="shared" si="0"/>
        <v>4399.6247654784238</v>
      </c>
      <c r="L20" s="54">
        <f t="shared" si="4"/>
        <v>2.2347071401618381E-3</v>
      </c>
      <c r="M20" s="54">
        <f t="shared" si="5"/>
        <v>0.50890576915014052</v>
      </c>
      <c r="N20" s="14">
        <v>4690000</v>
      </c>
      <c r="O20" s="15">
        <f t="shared" si="1"/>
        <v>4690000</v>
      </c>
      <c r="P20" s="15">
        <v>1599000</v>
      </c>
      <c r="Q20" s="15">
        <f t="shared" si="2"/>
        <v>1599000</v>
      </c>
      <c r="R20" s="35">
        <f t="shared" si="3"/>
        <v>1500</v>
      </c>
      <c r="S20" s="14">
        <f t="shared" si="8"/>
        <v>50962327</v>
      </c>
      <c r="T20" s="16">
        <v>0</v>
      </c>
      <c r="U20" s="15">
        <v>0</v>
      </c>
      <c r="V20" s="14">
        <v>3091000</v>
      </c>
      <c r="W20" s="12" t="s">
        <v>323</v>
      </c>
      <c r="X20" s="12"/>
      <c r="Y20" s="12" t="s">
        <v>324</v>
      </c>
      <c r="Z20" s="12" t="s">
        <v>100</v>
      </c>
      <c r="AA20" s="12" t="s">
        <v>100</v>
      </c>
      <c r="AB20" s="12" t="s">
        <v>100</v>
      </c>
      <c r="AC20" s="12" t="s">
        <v>100</v>
      </c>
      <c r="AD20" s="17">
        <v>44287</v>
      </c>
      <c r="AE20" s="12" t="s">
        <v>100</v>
      </c>
      <c r="AF20" s="12" t="s">
        <v>100</v>
      </c>
      <c r="AG20" s="12" t="s">
        <v>100</v>
      </c>
      <c r="AH20" s="12" t="s">
        <v>100</v>
      </c>
      <c r="AI20" s="12" t="s">
        <v>100</v>
      </c>
      <c r="AJ20" s="12" t="s">
        <v>100</v>
      </c>
      <c r="AK20" s="12" t="s">
        <v>100</v>
      </c>
      <c r="AL20" s="12">
        <v>0</v>
      </c>
      <c r="AM20" s="12" t="s">
        <v>155</v>
      </c>
      <c r="AN20" s="12" t="s">
        <v>100</v>
      </c>
      <c r="AO20" s="12" t="b">
        <v>0</v>
      </c>
      <c r="AP20" s="12" t="s">
        <v>143</v>
      </c>
      <c r="AQ20" s="12" t="b">
        <v>0</v>
      </c>
      <c r="AR20" s="13">
        <v>0</v>
      </c>
      <c r="AS20" s="14">
        <v>0</v>
      </c>
      <c r="AT20" s="12" t="s">
        <v>100</v>
      </c>
      <c r="AU20" s="12" t="s">
        <v>100</v>
      </c>
      <c r="AV20" s="17">
        <v>44531</v>
      </c>
      <c r="AW20" s="17">
        <v>44166</v>
      </c>
      <c r="AX20" s="12">
        <v>426500</v>
      </c>
      <c r="AY20" s="17">
        <v>44531</v>
      </c>
      <c r="AZ20" s="12" t="b">
        <v>0</v>
      </c>
      <c r="BA20" s="12" t="s">
        <v>100</v>
      </c>
      <c r="BB20" s="12" t="s">
        <v>100</v>
      </c>
      <c r="BC20" s="19" t="s">
        <v>100</v>
      </c>
      <c r="BD20" s="19">
        <v>4400</v>
      </c>
      <c r="BE20" s="12" t="s">
        <v>100</v>
      </c>
      <c r="BF20" s="12" t="b">
        <v>0</v>
      </c>
      <c r="BG20" s="12" t="s">
        <v>100</v>
      </c>
      <c r="BH20" s="12" t="s">
        <v>100</v>
      </c>
      <c r="BI20" s="12">
        <v>1066</v>
      </c>
      <c r="BJ20" s="12" t="s">
        <v>100</v>
      </c>
      <c r="BK20" s="12" t="s">
        <v>100</v>
      </c>
      <c r="BL20" s="12" t="b">
        <v>1</v>
      </c>
      <c r="BM20" s="12" t="s">
        <v>100</v>
      </c>
      <c r="BN20" s="12">
        <v>168000</v>
      </c>
      <c r="BO20" s="12" t="s">
        <v>100</v>
      </c>
      <c r="BP20" s="12" t="s">
        <v>100</v>
      </c>
      <c r="BQ20" s="12" t="s">
        <v>100</v>
      </c>
      <c r="BR20" s="12" t="s">
        <v>100</v>
      </c>
      <c r="BS20" s="12" t="s">
        <v>100</v>
      </c>
      <c r="BT20" s="12" t="s">
        <v>325</v>
      </c>
      <c r="BU20" s="12">
        <v>56</v>
      </c>
      <c r="BV20" s="12">
        <v>0</v>
      </c>
      <c r="BW20" s="12" t="s">
        <v>100</v>
      </c>
      <c r="BX20" s="12" t="s">
        <v>430</v>
      </c>
      <c r="BY20" s="12" t="s">
        <v>100</v>
      </c>
      <c r="BZ20" s="12" t="s">
        <v>100</v>
      </c>
      <c r="CA20" s="12" t="b">
        <v>1</v>
      </c>
      <c r="CB20" s="12">
        <v>126560</v>
      </c>
      <c r="CC20" s="12">
        <v>0</v>
      </c>
      <c r="CD20" s="12">
        <v>0</v>
      </c>
      <c r="CE20" s="12" t="s">
        <v>327</v>
      </c>
      <c r="CF20" s="12" t="s">
        <v>100</v>
      </c>
      <c r="CG20" s="12" t="s">
        <v>100</v>
      </c>
      <c r="CH20" s="12" t="s">
        <v>100</v>
      </c>
      <c r="CI20" s="12" t="s">
        <v>100</v>
      </c>
      <c r="CJ20" s="12" t="s">
        <v>100</v>
      </c>
      <c r="CK20" s="12" t="s">
        <v>100</v>
      </c>
      <c r="CL20" s="12">
        <v>1</v>
      </c>
      <c r="CM20" s="20"/>
      <c r="CN20" s="16"/>
      <c r="CO20" s="20"/>
      <c r="CP20" s="20"/>
      <c r="CQ20" s="21" t="s">
        <v>431</v>
      </c>
    </row>
    <row r="21" spans="1:95" ht="30" customHeight="1" x14ac:dyDescent="0.25">
      <c r="A21" s="9">
        <v>60</v>
      </c>
      <c r="B21" s="9">
        <v>167</v>
      </c>
      <c r="C21" s="10" t="s">
        <v>432</v>
      </c>
      <c r="D21" s="12" t="s">
        <v>433</v>
      </c>
      <c r="E21" s="11" t="s">
        <v>149</v>
      </c>
      <c r="F21" s="11" t="s">
        <v>288</v>
      </c>
      <c r="G21" s="12" t="s">
        <v>151</v>
      </c>
      <c r="H21" s="12" t="s">
        <v>152</v>
      </c>
      <c r="I21" s="11" t="s">
        <v>140</v>
      </c>
      <c r="J21" s="37">
        <v>3440</v>
      </c>
      <c r="K21" s="35">
        <f t="shared" si="0"/>
        <v>4854.6511627906975</v>
      </c>
      <c r="L21" s="54">
        <f t="shared" si="4"/>
        <v>7.2114376755691581E-3</v>
      </c>
      <c r="M21" s="54">
        <f>M20+L21</f>
        <v>0.51611720682570972</v>
      </c>
      <c r="N21" s="14">
        <v>16700000</v>
      </c>
      <c r="O21" s="15">
        <f t="shared" si="1"/>
        <v>16700000</v>
      </c>
      <c r="P21" s="15">
        <v>5160000</v>
      </c>
      <c r="Q21" s="15">
        <f t="shared" si="2"/>
        <v>5160000</v>
      </c>
      <c r="R21" s="35">
        <v>1500</v>
      </c>
      <c r="S21" s="14">
        <f t="shared" si="8"/>
        <v>56122327</v>
      </c>
      <c r="T21" s="16">
        <v>0</v>
      </c>
      <c r="U21" s="15">
        <v>0</v>
      </c>
      <c r="V21" s="14">
        <v>11540000</v>
      </c>
      <c r="W21" s="12" t="s">
        <v>323</v>
      </c>
      <c r="X21" s="12"/>
      <c r="Y21" s="12" t="s">
        <v>324</v>
      </c>
      <c r="Z21" s="12" t="s">
        <v>100</v>
      </c>
      <c r="AA21" s="12" t="s">
        <v>100</v>
      </c>
      <c r="AB21" s="12" t="s">
        <v>100</v>
      </c>
      <c r="AC21" s="12" t="s">
        <v>100</v>
      </c>
      <c r="AD21" s="17">
        <v>44287</v>
      </c>
      <c r="AE21" s="12" t="s">
        <v>100</v>
      </c>
      <c r="AF21" s="12" t="s">
        <v>100</v>
      </c>
      <c r="AG21" s="12" t="s">
        <v>100</v>
      </c>
      <c r="AH21" s="12" t="s">
        <v>100</v>
      </c>
      <c r="AI21" s="12" t="s">
        <v>100</v>
      </c>
      <c r="AJ21" s="12" t="s">
        <v>100</v>
      </c>
      <c r="AK21" s="12" t="s">
        <v>100</v>
      </c>
      <c r="AL21" s="12">
        <v>0</v>
      </c>
      <c r="AM21" s="12" t="s">
        <v>155</v>
      </c>
      <c r="AN21" s="12" t="s">
        <v>100</v>
      </c>
      <c r="AO21" s="12" t="b">
        <v>0</v>
      </c>
      <c r="AP21" s="12" t="s">
        <v>143</v>
      </c>
      <c r="AQ21" s="12" t="b">
        <v>0</v>
      </c>
      <c r="AR21" s="13">
        <v>0</v>
      </c>
      <c r="AS21" s="14">
        <v>0</v>
      </c>
      <c r="AT21" s="12" t="s">
        <v>100</v>
      </c>
      <c r="AU21" s="12" t="s">
        <v>100</v>
      </c>
      <c r="AV21" s="17">
        <v>44896</v>
      </c>
      <c r="AW21" s="17">
        <v>44166</v>
      </c>
      <c r="AX21" s="12">
        <v>1500000</v>
      </c>
      <c r="AY21" s="17">
        <v>44531</v>
      </c>
      <c r="AZ21" s="12" t="b">
        <v>0</v>
      </c>
      <c r="BA21" s="12" t="s">
        <v>100</v>
      </c>
      <c r="BB21" s="12" t="s">
        <v>100</v>
      </c>
      <c r="BC21" s="19" t="s">
        <v>100</v>
      </c>
      <c r="BD21" s="19">
        <v>3056</v>
      </c>
      <c r="BE21" s="12" t="s">
        <v>100</v>
      </c>
      <c r="BF21" s="12" t="b">
        <v>0</v>
      </c>
      <c r="BG21" s="12" t="s">
        <v>100</v>
      </c>
      <c r="BH21" s="12" t="s">
        <v>100</v>
      </c>
      <c r="BI21" s="12">
        <v>5464</v>
      </c>
      <c r="BJ21" s="12" t="s">
        <v>100</v>
      </c>
      <c r="BK21" s="12" t="s">
        <v>100</v>
      </c>
      <c r="BL21" s="12" t="b">
        <v>1</v>
      </c>
      <c r="BM21" s="12" t="s">
        <v>100</v>
      </c>
      <c r="BN21" s="12">
        <v>747000</v>
      </c>
      <c r="BO21" s="12" t="s">
        <v>100</v>
      </c>
      <c r="BP21" s="12" t="s">
        <v>100</v>
      </c>
      <c r="BQ21" s="12" t="s">
        <v>100</v>
      </c>
      <c r="BR21" s="12" t="s">
        <v>100</v>
      </c>
      <c r="BS21" s="12" t="s">
        <v>100</v>
      </c>
      <c r="BT21" s="12" t="s">
        <v>325</v>
      </c>
      <c r="BU21" s="12">
        <v>307</v>
      </c>
      <c r="BV21" s="12">
        <v>0</v>
      </c>
      <c r="BW21" s="12" t="s">
        <v>100</v>
      </c>
      <c r="BX21" s="12" t="s">
        <v>434</v>
      </c>
      <c r="BY21" s="12" t="s">
        <v>100</v>
      </c>
      <c r="BZ21" s="12" t="s">
        <v>100</v>
      </c>
      <c r="CA21" s="12" t="b">
        <v>1</v>
      </c>
      <c r="CB21" s="12">
        <v>562700</v>
      </c>
      <c r="CC21" s="12">
        <v>0</v>
      </c>
      <c r="CD21" s="12">
        <v>0</v>
      </c>
      <c r="CE21" s="12" t="s">
        <v>327</v>
      </c>
      <c r="CF21" s="12" t="s">
        <v>100</v>
      </c>
      <c r="CG21" s="12" t="s">
        <v>100</v>
      </c>
      <c r="CH21" s="12" t="s">
        <v>100</v>
      </c>
      <c r="CI21" s="12" t="s">
        <v>100</v>
      </c>
      <c r="CJ21" s="12" t="s">
        <v>100</v>
      </c>
      <c r="CK21" s="12" t="s">
        <v>100</v>
      </c>
      <c r="CL21" s="12">
        <v>1</v>
      </c>
      <c r="CM21" s="20"/>
      <c r="CN21" s="16"/>
      <c r="CO21" s="20"/>
      <c r="CP21" s="20"/>
      <c r="CQ21" s="21" t="s">
        <v>435</v>
      </c>
    </row>
    <row r="22" spans="1:95" ht="30" customHeight="1" x14ac:dyDescent="0.25">
      <c r="A22" s="9"/>
      <c r="B22" s="9"/>
      <c r="C22" s="24" t="s">
        <v>437</v>
      </c>
      <c r="D22" s="11"/>
      <c r="E22" s="11"/>
      <c r="F22" s="11"/>
      <c r="G22" s="11"/>
      <c r="H22" s="11"/>
      <c r="I22" s="11"/>
      <c r="J22" s="38">
        <f>SUM(J3:J21)</f>
        <v>70177.850000000006</v>
      </c>
      <c r="K22" s="13"/>
      <c r="L22" s="54"/>
      <c r="M22" s="54"/>
      <c r="N22" s="39">
        <f>SUM(N3:N21)</f>
        <v>97389653</v>
      </c>
      <c r="O22" s="15"/>
      <c r="P22" s="15"/>
      <c r="Q22" s="33">
        <f>SUM(Q3:Q21)</f>
        <v>56122327</v>
      </c>
      <c r="R22" s="14"/>
      <c r="S22" s="14"/>
      <c r="T22" s="16"/>
      <c r="U22" s="15"/>
      <c r="V22" s="14"/>
      <c r="W22" s="15"/>
      <c r="X22" s="15"/>
      <c r="Y22" s="15"/>
      <c r="Z22" s="12"/>
      <c r="AA22" s="12"/>
      <c r="AB22" s="12"/>
      <c r="AC22" s="12"/>
      <c r="AD22" s="17"/>
      <c r="AE22" s="12"/>
      <c r="AF22" s="17"/>
      <c r="AG22" s="12"/>
      <c r="AH22" s="12"/>
      <c r="AI22" s="12"/>
      <c r="AJ22" s="12"/>
      <c r="AK22" s="12"/>
      <c r="AL22" s="12"/>
      <c r="AM22" s="12"/>
      <c r="AN22" s="12"/>
      <c r="AO22" s="12"/>
      <c r="AP22" s="12"/>
      <c r="AQ22" s="12"/>
      <c r="AR22" s="38">
        <f>SUM(AR3:AR21)</f>
        <v>3604.42</v>
      </c>
      <c r="AS22" s="14"/>
      <c r="AT22" s="12"/>
      <c r="AU22" s="12"/>
      <c r="AV22" s="17"/>
      <c r="AW22" s="17"/>
      <c r="AX22" s="12"/>
      <c r="AY22" s="17"/>
      <c r="AZ22" s="12"/>
      <c r="BA22" s="12"/>
      <c r="BB22" s="12"/>
      <c r="BC22" s="19"/>
      <c r="BD22" s="19"/>
      <c r="BE22" s="12"/>
      <c r="BF22" s="15"/>
      <c r="BG22" s="15"/>
      <c r="BH22" s="15"/>
      <c r="BI22" s="15"/>
      <c r="BJ22" s="17"/>
      <c r="BK22" s="12"/>
      <c r="BL22" s="17"/>
      <c r="BM22" s="12"/>
      <c r="BN22" s="12"/>
      <c r="BO22" s="12"/>
      <c r="BP22" s="19"/>
      <c r="BQ22" s="19"/>
      <c r="BR22" s="12"/>
      <c r="BS22" s="12"/>
      <c r="BT22" s="12"/>
      <c r="BU22" s="12"/>
      <c r="BV22" s="12"/>
      <c r="BW22" s="12"/>
      <c r="BX22" s="12"/>
      <c r="BY22" s="12"/>
      <c r="BZ22" s="12"/>
      <c r="CA22" s="12"/>
      <c r="CB22" s="12"/>
      <c r="CC22" s="12"/>
      <c r="CD22" s="12"/>
      <c r="CE22" s="12"/>
      <c r="CF22" s="12"/>
      <c r="CG22" s="12"/>
      <c r="CH22" s="12"/>
      <c r="CI22" s="12"/>
      <c r="CJ22" s="12"/>
      <c r="CK22" s="12"/>
      <c r="CL22" s="12"/>
      <c r="CM22" s="20"/>
      <c r="CN22" s="16"/>
      <c r="CO22" s="20"/>
      <c r="CP22" s="20"/>
    </row>
    <row r="24" spans="1:95" x14ac:dyDescent="0.25">
      <c r="M24" s="55">
        <f>M21-M2</f>
        <v>0.14711720682570972</v>
      </c>
      <c r="N24" s="28" t="s">
        <v>450</v>
      </c>
    </row>
  </sheetData>
  <pageMargins left="0.25" right="0.25" top="0.75" bottom="0.75" header="0.3" footer="0.3"/>
  <pageSetup paperSize="17" scale="9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45C0B-11DF-40C7-9BD8-969C9DEF4DC4}">
  <sheetPr>
    <pageSetUpPr fitToPage="1"/>
  </sheetPr>
  <dimension ref="A1:CQ17"/>
  <sheetViews>
    <sheetView workbookViewId="0">
      <pane xSplit="4" topLeftCell="E1" activePane="topRight" state="frozen"/>
      <selection pane="topRight" activeCell="B10" sqref="B10"/>
    </sheetView>
  </sheetViews>
  <sheetFormatPr defaultColWidth="8.85546875" defaultRowHeight="15" x14ac:dyDescent="0.25"/>
  <cols>
    <col min="1" max="1" width="3.7109375" style="21" bestFit="1" customWidth="1"/>
    <col min="2" max="2" width="4" style="25" bestFit="1" customWidth="1"/>
    <col min="3" max="3" width="29.28515625" style="26" customWidth="1"/>
    <col min="4" max="4" width="255.7109375" style="21" hidden="1" customWidth="1"/>
    <col min="5" max="5" width="19.28515625" style="26" customWidth="1"/>
    <col min="6" max="6" width="17.42578125" style="26" customWidth="1"/>
    <col min="7" max="7" width="27.7109375" style="21" hidden="1" customWidth="1"/>
    <col min="8" max="8" width="47.28515625" style="21" hidden="1" customWidth="1"/>
    <col min="9" max="9" width="17" style="26" customWidth="1"/>
    <col min="10" max="10" width="9" style="27" bestFit="1" customWidth="1"/>
    <col min="11" max="11" width="10" style="28" bestFit="1" customWidth="1"/>
    <col min="12" max="13" width="10" style="55" customWidth="1"/>
    <col min="14" max="14" width="13.7109375" style="28" bestFit="1" customWidth="1"/>
    <col min="15" max="15" width="10.85546875" style="29" hidden="1" customWidth="1"/>
    <col min="16" max="16" width="10.85546875" style="21" hidden="1" customWidth="1"/>
    <col min="17" max="17" width="14.5703125" style="29" bestFit="1" customWidth="1"/>
    <col min="18" max="18" width="9" style="28" bestFit="1" customWidth="1"/>
    <col min="19" max="19" width="14.5703125" style="28" bestFit="1" customWidth="1"/>
    <col min="20" max="20" width="9.85546875" style="30" customWidth="1"/>
    <col min="21" max="21" width="9.85546875" style="21" hidden="1" customWidth="1"/>
    <col min="22" max="22" width="14.7109375" style="28" bestFit="1" customWidth="1"/>
    <col min="23" max="23" width="22.85546875" style="21" hidden="1" customWidth="1"/>
    <col min="24" max="24" width="18" style="21" customWidth="1"/>
    <col min="25" max="31" width="39.85546875" style="21" hidden="1" customWidth="1"/>
    <col min="32" max="32" width="39.85546875" style="31" hidden="1" customWidth="1"/>
    <col min="33" max="43" width="39.85546875" style="21" hidden="1" customWidth="1"/>
    <col min="44" max="44" width="7" style="27" bestFit="1" customWidth="1"/>
    <col min="45" max="45" width="11.140625" style="28" bestFit="1" customWidth="1"/>
    <col min="46" max="46" width="19.140625" style="21" hidden="1" customWidth="1"/>
    <col min="47" max="47" width="8.85546875" style="21" hidden="1" customWidth="1"/>
    <col min="48" max="49" width="10.5703125" style="21" hidden="1" customWidth="1"/>
    <col min="50" max="50" width="8" style="21" hidden="1" customWidth="1"/>
    <col min="51" max="51" width="10.5703125" style="21" hidden="1" customWidth="1"/>
    <col min="52" max="54" width="6.28515625" style="21" hidden="1" customWidth="1"/>
    <col min="55" max="55" width="10" style="31" hidden="1" customWidth="1"/>
    <col min="56" max="56" width="10" style="21" hidden="1" customWidth="1"/>
    <col min="57" max="57" width="9" style="21" hidden="1" customWidth="1"/>
    <col min="58" max="58" width="5.7109375" style="29" hidden="1" customWidth="1"/>
    <col min="59" max="59" width="6.28515625" style="29" hidden="1" customWidth="1"/>
    <col min="60" max="60" width="8" style="29" hidden="1" customWidth="1"/>
    <col min="61" max="61" width="6.28515625" style="29" hidden="1" customWidth="1"/>
    <col min="62" max="62" width="11.7109375" style="31" hidden="1" customWidth="1"/>
    <col min="63" max="63" width="7" style="21" hidden="1" customWidth="1"/>
    <col min="64" max="64" width="11.7109375" style="31" hidden="1" customWidth="1"/>
    <col min="65" max="65" width="5.42578125" style="21" hidden="1" customWidth="1"/>
    <col min="66" max="66" width="8" style="21" hidden="1" customWidth="1"/>
    <col min="67" max="67" width="6.28515625" style="21" hidden="1" customWidth="1"/>
    <col min="68" max="68" width="6.28515625" style="32" hidden="1" customWidth="1"/>
    <col min="69" max="69" width="5.42578125" style="32" hidden="1" customWidth="1"/>
    <col min="70" max="71" width="6.28515625" style="21" hidden="1" customWidth="1"/>
    <col min="72" max="72" width="255.7109375" style="21" hidden="1" customWidth="1"/>
    <col min="73" max="75" width="6.28515625" style="21" hidden="1" customWidth="1"/>
    <col min="76" max="76" width="176.28515625" style="21" hidden="1" customWidth="1"/>
    <col min="77" max="77" width="6.28515625" style="21" hidden="1" customWidth="1"/>
    <col min="78" max="78" width="10" style="21" hidden="1" customWidth="1"/>
    <col min="79" max="79" width="9" style="21" hidden="1" customWidth="1"/>
    <col min="80" max="81" width="8" style="21" hidden="1" customWidth="1"/>
    <col min="82" max="82" width="6.28515625" style="21" hidden="1" customWidth="1"/>
    <col min="83" max="83" width="255.7109375" style="21" hidden="1" customWidth="1"/>
    <col min="84" max="84" width="8" style="21" hidden="1" customWidth="1"/>
    <col min="85" max="85" width="7" style="21" hidden="1" customWidth="1"/>
    <col min="86" max="86" width="34" style="21" hidden="1" customWidth="1"/>
    <col min="87" max="88" width="6.28515625" style="21" hidden="1" customWidth="1"/>
    <col min="89" max="89" width="35.28515625" style="21" hidden="1" customWidth="1"/>
    <col min="90" max="90" width="6.28515625" style="21" hidden="1" customWidth="1"/>
    <col min="91" max="91" width="6.28515625" style="21" bestFit="1" customWidth="1"/>
    <col min="92" max="92" width="13.7109375" style="30" bestFit="1" customWidth="1"/>
    <col min="93" max="93" width="11.7109375" style="21" bestFit="1" customWidth="1"/>
    <col min="94" max="94" width="6.28515625" style="21" customWidth="1"/>
    <col min="95" max="95" width="20" style="21" hidden="1" customWidth="1"/>
    <col min="96" max="96" width="15" style="21" customWidth="1"/>
    <col min="97" max="97" width="25.85546875" style="21" customWidth="1"/>
    <col min="98" max="98" width="33.5703125" style="21" customWidth="1"/>
    <col min="99" max="99" width="25.140625" style="21" customWidth="1"/>
    <col min="100" max="100" width="25.42578125" style="21" customWidth="1"/>
    <col min="101" max="102" width="14.85546875" style="21" customWidth="1"/>
    <col min="103" max="16384" width="8.85546875" style="21"/>
  </cols>
  <sheetData>
    <row r="1" spans="1:95" s="8" customFormat="1" ht="93" customHeight="1" x14ac:dyDescent="0.25">
      <c r="A1" s="1" t="s">
        <v>461</v>
      </c>
      <c r="B1" s="1" t="s">
        <v>0</v>
      </c>
      <c r="C1" s="1" t="s">
        <v>1</v>
      </c>
      <c r="D1" s="1" t="s">
        <v>2</v>
      </c>
      <c r="E1" s="1" t="s">
        <v>3</v>
      </c>
      <c r="F1" s="1" t="s">
        <v>4</v>
      </c>
      <c r="G1" s="1" t="s">
        <v>5</v>
      </c>
      <c r="H1" s="1" t="s">
        <v>6</v>
      </c>
      <c r="I1" s="1" t="s">
        <v>436</v>
      </c>
      <c r="J1" s="36" t="s">
        <v>7</v>
      </c>
      <c r="K1" s="34" t="s">
        <v>10</v>
      </c>
      <c r="L1" s="58" t="s">
        <v>448</v>
      </c>
      <c r="M1" s="58" t="s">
        <v>449</v>
      </c>
      <c r="N1" s="3" t="s">
        <v>8</v>
      </c>
      <c r="O1" s="4" t="s">
        <v>9</v>
      </c>
      <c r="P1" s="4" t="s">
        <v>11</v>
      </c>
      <c r="Q1" s="4" t="s">
        <v>12</v>
      </c>
      <c r="R1" s="34" t="s">
        <v>13</v>
      </c>
      <c r="S1" s="3" t="s">
        <v>14</v>
      </c>
      <c r="T1" s="5" t="s">
        <v>15</v>
      </c>
      <c r="U1" s="4" t="s">
        <v>16</v>
      </c>
      <c r="V1" s="3" t="s">
        <v>17</v>
      </c>
      <c r="W1" s="1" t="s">
        <v>18</v>
      </c>
      <c r="X1" s="1" t="s">
        <v>19</v>
      </c>
      <c r="Y1" s="1" t="s">
        <v>20</v>
      </c>
      <c r="Z1" s="1" t="s">
        <v>21</v>
      </c>
      <c r="AA1" s="1" t="s">
        <v>22</v>
      </c>
      <c r="AB1" s="1" t="s">
        <v>23</v>
      </c>
      <c r="AC1" s="1" t="s">
        <v>24</v>
      </c>
      <c r="AD1" s="6" t="s">
        <v>25</v>
      </c>
      <c r="AE1" s="1" t="s">
        <v>26</v>
      </c>
      <c r="AF1" s="1" t="s">
        <v>27</v>
      </c>
      <c r="AG1" s="1" t="s">
        <v>28</v>
      </c>
      <c r="AH1" s="1" t="s">
        <v>29</v>
      </c>
      <c r="AI1" s="1" t="s">
        <v>30</v>
      </c>
      <c r="AJ1" s="1" t="s">
        <v>31</v>
      </c>
      <c r="AK1" s="1" t="s">
        <v>32</v>
      </c>
      <c r="AL1" s="1" t="s">
        <v>33</v>
      </c>
      <c r="AM1" s="1" t="s">
        <v>34</v>
      </c>
      <c r="AN1" s="1" t="s">
        <v>35</v>
      </c>
      <c r="AO1" s="1" t="s">
        <v>36</v>
      </c>
      <c r="AP1" s="1" t="s">
        <v>37</v>
      </c>
      <c r="AQ1" s="1" t="s">
        <v>38</v>
      </c>
      <c r="AR1" s="2" t="s">
        <v>39</v>
      </c>
      <c r="AS1" s="3" t="s">
        <v>40</v>
      </c>
      <c r="AT1" s="1" t="s">
        <v>41</v>
      </c>
      <c r="AU1" s="1" t="s">
        <v>42</v>
      </c>
      <c r="AV1" s="6" t="s">
        <v>43</v>
      </c>
      <c r="AW1" s="6" t="s">
        <v>44</v>
      </c>
      <c r="AX1" s="1" t="s">
        <v>45</v>
      </c>
      <c r="AY1" s="6" t="s">
        <v>46</v>
      </c>
      <c r="AZ1" s="1" t="s">
        <v>47</v>
      </c>
      <c r="BA1" s="1" t="s">
        <v>48</v>
      </c>
      <c r="BB1" s="1" t="s">
        <v>49</v>
      </c>
      <c r="BC1" s="7" t="s">
        <v>50</v>
      </c>
      <c r="BD1" s="7" t="s">
        <v>51</v>
      </c>
      <c r="BE1" s="1" t="s">
        <v>52</v>
      </c>
      <c r="BF1" s="1" t="s">
        <v>53</v>
      </c>
      <c r="BG1" s="1" t="s">
        <v>54</v>
      </c>
      <c r="BH1" s="1" t="s">
        <v>55</v>
      </c>
      <c r="BI1" s="1" t="s">
        <v>56</v>
      </c>
      <c r="BJ1" s="1" t="s">
        <v>57</v>
      </c>
      <c r="BK1" s="1" t="s">
        <v>58</v>
      </c>
      <c r="BL1" s="1" t="s">
        <v>59</v>
      </c>
      <c r="BM1" s="1" t="s">
        <v>60</v>
      </c>
      <c r="BN1" s="1" t="s">
        <v>61</v>
      </c>
      <c r="BO1" s="1" t="s">
        <v>62</v>
      </c>
      <c r="BP1" s="1" t="s">
        <v>63</v>
      </c>
      <c r="BQ1" s="1" t="s">
        <v>64</v>
      </c>
      <c r="BR1" s="1" t="s">
        <v>65</v>
      </c>
      <c r="BS1" s="1" t="s">
        <v>66</v>
      </c>
      <c r="BT1" s="1" t="s">
        <v>67</v>
      </c>
      <c r="BU1" s="1" t="s">
        <v>68</v>
      </c>
      <c r="BV1" s="1" t="s">
        <v>69</v>
      </c>
      <c r="BW1" s="1" t="s">
        <v>70</v>
      </c>
      <c r="BX1" s="1" t="s">
        <v>71</v>
      </c>
      <c r="BY1" s="1" t="s">
        <v>72</v>
      </c>
      <c r="BZ1" s="1" t="s">
        <v>73</v>
      </c>
      <c r="CA1" s="1" t="s">
        <v>74</v>
      </c>
      <c r="CB1" s="1" t="s">
        <v>75</v>
      </c>
      <c r="CC1" s="1" t="s">
        <v>76</v>
      </c>
      <c r="CD1" s="1" t="s">
        <v>77</v>
      </c>
      <c r="CE1" s="1" t="s">
        <v>78</v>
      </c>
      <c r="CF1" s="1" t="s">
        <v>79</v>
      </c>
      <c r="CG1" s="1" t="s">
        <v>80</v>
      </c>
      <c r="CH1" s="1" t="s">
        <v>81</v>
      </c>
      <c r="CI1" s="1" t="s">
        <v>82</v>
      </c>
      <c r="CJ1" s="1" t="s">
        <v>83</v>
      </c>
      <c r="CK1" s="1" t="s">
        <v>84</v>
      </c>
      <c r="CL1" s="1" t="s">
        <v>85</v>
      </c>
      <c r="CM1" s="1" t="s">
        <v>86</v>
      </c>
      <c r="CN1" s="5" t="s">
        <v>87</v>
      </c>
      <c r="CO1" s="1" t="s">
        <v>88</v>
      </c>
      <c r="CP1" s="1" t="s">
        <v>89</v>
      </c>
      <c r="CQ1" s="1" t="s">
        <v>90</v>
      </c>
    </row>
    <row r="2" spans="1:95" s="8" customFormat="1" ht="30" customHeight="1" x14ac:dyDescent="0.25">
      <c r="A2" s="105"/>
      <c r="B2" s="40"/>
      <c r="C2" s="49" t="s">
        <v>447</v>
      </c>
      <c r="D2" s="40"/>
      <c r="E2" s="40"/>
      <c r="F2" s="40"/>
      <c r="G2" s="40"/>
      <c r="H2" s="40"/>
      <c r="I2" s="40"/>
      <c r="J2" s="57">
        <v>302032</v>
      </c>
      <c r="K2" s="42"/>
      <c r="L2" s="53"/>
      <c r="M2" s="52">
        <v>0.432</v>
      </c>
      <c r="N2" s="42"/>
      <c r="O2" s="43"/>
      <c r="P2" s="43"/>
      <c r="Q2" s="43"/>
      <c r="R2" s="42"/>
      <c r="S2" s="42"/>
      <c r="T2" s="44"/>
      <c r="U2" s="43"/>
      <c r="V2" s="42"/>
      <c r="W2" s="40"/>
      <c r="X2" s="40"/>
      <c r="Y2" s="40"/>
      <c r="Z2" s="40"/>
      <c r="AA2" s="40"/>
      <c r="AB2" s="40"/>
      <c r="AC2" s="40"/>
      <c r="AD2" s="45"/>
      <c r="AE2" s="40"/>
      <c r="AF2" s="40"/>
      <c r="AG2" s="40"/>
      <c r="AH2" s="40"/>
      <c r="AI2" s="40"/>
      <c r="AJ2" s="40"/>
      <c r="AK2" s="40"/>
      <c r="AL2" s="40"/>
      <c r="AM2" s="40"/>
      <c r="AN2" s="40"/>
      <c r="AO2" s="40"/>
      <c r="AP2" s="40"/>
      <c r="AQ2" s="40"/>
      <c r="AR2" s="41"/>
      <c r="AS2" s="42"/>
      <c r="AT2" s="40"/>
      <c r="AU2" s="40"/>
      <c r="AV2" s="45"/>
      <c r="AW2" s="45"/>
      <c r="AX2" s="40"/>
      <c r="AY2" s="45"/>
      <c r="AZ2" s="40"/>
      <c r="BA2" s="40"/>
      <c r="BB2" s="40"/>
      <c r="BC2" s="46"/>
      <c r="BD2" s="46"/>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4"/>
      <c r="CO2" s="40"/>
      <c r="CP2" s="40"/>
      <c r="CQ2" s="47"/>
    </row>
    <row r="3" spans="1:95" ht="30" customHeight="1" x14ac:dyDescent="0.25">
      <c r="A3" s="106">
        <v>6</v>
      </c>
      <c r="B3" s="9">
        <v>114</v>
      </c>
      <c r="C3" s="10" t="s">
        <v>147</v>
      </c>
      <c r="D3" s="12" t="s">
        <v>148</v>
      </c>
      <c r="E3" s="11" t="s">
        <v>149</v>
      </c>
      <c r="F3" s="11" t="s">
        <v>150</v>
      </c>
      <c r="G3" s="12" t="s">
        <v>151</v>
      </c>
      <c r="H3" s="12" t="s">
        <v>152</v>
      </c>
      <c r="I3" s="11" t="s">
        <v>153</v>
      </c>
      <c r="J3" s="37">
        <v>864</v>
      </c>
      <c r="K3" s="35">
        <f t="shared" ref="K3:K14" si="0">N3/J3</f>
        <v>104.16666666666667</v>
      </c>
      <c r="L3" s="54">
        <f>J3/698937</f>
        <v>1.2361629159709673E-3</v>
      </c>
      <c r="M3" s="54">
        <f>M2+L3</f>
        <v>0.43323616291597095</v>
      </c>
      <c r="N3" s="14">
        <v>90000</v>
      </c>
      <c r="O3" s="15">
        <f t="shared" ref="O3:O14" si="1">N3-T3-U3</f>
        <v>90000</v>
      </c>
      <c r="P3" s="15">
        <v>552096</v>
      </c>
      <c r="Q3" s="15">
        <f t="shared" ref="Q3:Q14" si="2">IF(P3&gt;O3,O3,P3)</f>
        <v>90000</v>
      </c>
      <c r="R3" s="35">
        <f t="shared" ref="R3:R14" si="3">Q3/J3</f>
        <v>104.16666666666667</v>
      </c>
      <c r="S3" s="14">
        <f>Q3</f>
        <v>90000</v>
      </c>
      <c r="T3" s="16">
        <v>0</v>
      </c>
      <c r="U3" s="15">
        <v>0</v>
      </c>
      <c r="V3" s="14"/>
      <c r="W3" s="12"/>
      <c r="X3" s="12"/>
      <c r="Y3" s="12" t="s">
        <v>154</v>
      </c>
      <c r="Z3" s="12" t="s">
        <v>100</v>
      </c>
      <c r="AA3" s="12" t="s">
        <v>100</v>
      </c>
      <c r="AB3" s="12" t="s">
        <v>100</v>
      </c>
      <c r="AC3" s="12" t="s">
        <v>100</v>
      </c>
      <c r="AD3" s="17">
        <v>44136</v>
      </c>
      <c r="AE3" s="12" t="s">
        <v>100</v>
      </c>
      <c r="AF3" s="12" t="s">
        <v>100</v>
      </c>
      <c r="AG3" s="12" t="s">
        <v>100</v>
      </c>
      <c r="AH3" s="12" t="s">
        <v>100</v>
      </c>
      <c r="AI3" s="12" t="s">
        <v>100</v>
      </c>
      <c r="AJ3" s="12" t="s">
        <v>100</v>
      </c>
      <c r="AK3" s="12" t="s">
        <v>100</v>
      </c>
      <c r="AL3" s="12">
        <v>0</v>
      </c>
      <c r="AM3" s="12" t="s">
        <v>155</v>
      </c>
      <c r="AN3" s="12" t="s">
        <v>100</v>
      </c>
      <c r="AO3" s="12" t="b">
        <v>0</v>
      </c>
      <c r="AP3" s="12" t="s">
        <v>102</v>
      </c>
      <c r="AQ3" s="12" t="b">
        <v>0</v>
      </c>
      <c r="AR3" s="13">
        <v>0</v>
      </c>
      <c r="AS3" s="14">
        <v>0</v>
      </c>
      <c r="AT3" s="12" t="s">
        <v>100</v>
      </c>
      <c r="AU3" s="12" t="s">
        <v>100</v>
      </c>
      <c r="AV3" s="17">
        <v>44256</v>
      </c>
      <c r="AW3" s="17">
        <v>43831</v>
      </c>
      <c r="AX3" s="12">
        <v>25000</v>
      </c>
      <c r="AY3" s="17">
        <v>43952</v>
      </c>
      <c r="AZ3" s="12" t="b">
        <v>0</v>
      </c>
      <c r="BA3" s="12" t="s">
        <v>100</v>
      </c>
      <c r="BB3" s="12" t="s">
        <v>100</v>
      </c>
      <c r="BC3" s="19" t="s">
        <v>100</v>
      </c>
      <c r="BD3" s="19">
        <v>104</v>
      </c>
      <c r="BE3" s="12" t="s">
        <v>100</v>
      </c>
      <c r="BF3" s="12" t="b">
        <v>0</v>
      </c>
      <c r="BG3" s="12" t="s">
        <v>100</v>
      </c>
      <c r="BH3" s="12" t="s">
        <v>100</v>
      </c>
      <c r="BI3" s="12" t="s">
        <v>100</v>
      </c>
      <c r="BJ3" s="12" t="s">
        <v>100</v>
      </c>
      <c r="BK3" s="12">
        <v>75000</v>
      </c>
      <c r="BL3" s="12" t="b">
        <v>0</v>
      </c>
      <c r="BM3" s="12" t="s">
        <v>100</v>
      </c>
      <c r="BN3" s="12" t="s">
        <v>100</v>
      </c>
      <c r="BO3" s="12" t="s">
        <v>100</v>
      </c>
      <c r="BP3" s="12" t="s">
        <v>100</v>
      </c>
      <c r="BQ3" s="12" t="s">
        <v>100</v>
      </c>
      <c r="BR3" s="12" t="s">
        <v>100</v>
      </c>
      <c r="BS3" s="12" t="s">
        <v>100</v>
      </c>
      <c r="BT3" s="12" t="s">
        <v>156</v>
      </c>
      <c r="BU3" s="12" t="s">
        <v>100</v>
      </c>
      <c r="BV3" s="12" t="s">
        <v>100</v>
      </c>
      <c r="BW3" s="12">
        <v>5402</v>
      </c>
      <c r="BX3" s="12" t="s">
        <v>157</v>
      </c>
      <c r="BY3" s="12" t="s">
        <v>100</v>
      </c>
      <c r="BZ3" s="12" t="s">
        <v>100</v>
      </c>
      <c r="CA3" s="12" t="b">
        <v>0</v>
      </c>
      <c r="CB3" s="12" t="s">
        <v>100</v>
      </c>
      <c r="CC3" s="12">
        <v>0</v>
      </c>
      <c r="CD3" s="12">
        <v>0</v>
      </c>
      <c r="CE3" s="12" t="s">
        <v>158</v>
      </c>
      <c r="CF3" s="12" t="s">
        <v>100</v>
      </c>
      <c r="CG3" s="12" t="s">
        <v>100</v>
      </c>
      <c r="CH3" s="12" t="s">
        <v>100</v>
      </c>
      <c r="CI3" s="12" t="s">
        <v>100</v>
      </c>
      <c r="CJ3" s="12" t="s">
        <v>100</v>
      </c>
      <c r="CK3" s="12" t="s">
        <v>100</v>
      </c>
      <c r="CL3" s="12">
        <v>1</v>
      </c>
      <c r="CM3" s="20"/>
      <c r="CN3" s="16"/>
      <c r="CO3" s="20"/>
      <c r="CP3" s="20"/>
      <c r="CQ3" t="s">
        <v>159</v>
      </c>
    </row>
    <row r="4" spans="1:95" ht="30" customHeight="1" x14ac:dyDescent="0.25">
      <c r="A4" s="106">
        <v>7</v>
      </c>
      <c r="B4" s="9">
        <v>115</v>
      </c>
      <c r="C4" s="10" t="s">
        <v>160</v>
      </c>
      <c r="D4" s="12" t="s">
        <v>161</v>
      </c>
      <c r="E4" s="11" t="s">
        <v>149</v>
      </c>
      <c r="F4" s="11" t="s">
        <v>150</v>
      </c>
      <c r="G4" s="12" t="s">
        <v>151</v>
      </c>
      <c r="H4" s="12" t="s">
        <v>152</v>
      </c>
      <c r="I4" s="11" t="s">
        <v>153</v>
      </c>
      <c r="J4" s="37">
        <v>1662</v>
      </c>
      <c r="K4" s="35">
        <f t="shared" si="0"/>
        <v>120.33694344163658</v>
      </c>
      <c r="L4" s="54">
        <f t="shared" ref="L4:L14" si="4">J4/698937</f>
        <v>2.3778967203052634E-3</v>
      </c>
      <c r="M4" s="54">
        <f t="shared" ref="M4:M14" si="5">M3+L4</f>
        <v>0.4356140596362762</v>
      </c>
      <c r="N4" s="14">
        <v>200000</v>
      </c>
      <c r="O4" s="15">
        <f t="shared" si="1"/>
        <v>200000</v>
      </c>
      <c r="P4" s="15">
        <v>1062018</v>
      </c>
      <c r="Q4" s="15">
        <f t="shared" si="2"/>
        <v>200000</v>
      </c>
      <c r="R4" s="35">
        <f t="shared" si="3"/>
        <v>120.33694344163658</v>
      </c>
      <c r="S4" s="14">
        <f t="shared" ref="S4:S14" si="6">S3+Q4</f>
        <v>290000</v>
      </c>
      <c r="T4" s="16">
        <v>0</v>
      </c>
      <c r="U4" s="15">
        <v>0</v>
      </c>
      <c r="V4" s="14"/>
      <c r="W4" s="12"/>
      <c r="X4" s="12"/>
      <c r="Y4" s="12" t="s">
        <v>154</v>
      </c>
      <c r="Z4" s="12" t="s">
        <v>100</v>
      </c>
      <c r="AA4" s="12" t="s">
        <v>100</v>
      </c>
      <c r="AB4" s="12" t="s">
        <v>100</v>
      </c>
      <c r="AC4" s="12" t="s">
        <v>100</v>
      </c>
      <c r="AD4" s="17">
        <v>44136</v>
      </c>
      <c r="AE4" s="12" t="s">
        <v>100</v>
      </c>
      <c r="AF4" s="12" t="s">
        <v>100</v>
      </c>
      <c r="AG4" s="12" t="s">
        <v>100</v>
      </c>
      <c r="AH4" s="12" t="s">
        <v>100</v>
      </c>
      <c r="AI4" s="12" t="s">
        <v>100</v>
      </c>
      <c r="AJ4" s="12" t="s">
        <v>100</v>
      </c>
      <c r="AK4" s="12" t="s">
        <v>100</v>
      </c>
      <c r="AL4" s="12">
        <v>0</v>
      </c>
      <c r="AM4" s="12" t="s">
        <v>155</v>
      </c>
      <c r="AN4" s="12" t="s">
        <v>100</v>
      </c>
      <c r="AO4" s="12" t="b">
        <v>0</v>
      </c>
      <c r="AP4" s="12" t="s">
        <v>102</v>
      </c>
      <c r="AQ4" s="12" t="b">
        <v>0</v>
      </c>
      <c r="AR4" s="13">
        <v>0</v>
      </c>
      <c r="AS4" s="14">
        <v>0</v>
      </c>
      <c r="AT4" s="12" t="s">
        <v>100</v>
      </c>
      <c r="AU4" s="12" t="s">
        <v>100</v>
      </c>
      <c r="AV4" s="17">
        <v>44256</v>
      </c>
      <c r="AW4" s="17">
        <v>43831</v>
      </c>
      <c r="AX4" s="12">
        <v>25000</v>
      </c>
      <c r="AY4" s="17">
        <v>43952</v>
      </c>
      <c r="AZ4" s="12" t="b">
        <v>0</v>
      </c>
      <c r="BA4" s="12" t="s">
        <v>100</v>
      </c>
      <c r="BB4" s="12" t="s">
        <v>100</v>
      </c>
      <c r="BC4" s="19" t="s">
        <v>100</v>
      </c>
      <c r="BD4" s="19">
        <v>120</v>
      </c>
      <c r="BE4" s="12" t="s">
        <v>100</v>
      </c>
      <c r="BF4" s="12" t="b">
        <v>0</v>
      </c>
      <c r="BG4" s="12" t="s">
        <v>100</v>
      </c>
      <c r="BH4" s="12" t="s">
        <v>100</v>
      </c>
      <c r="BI4" s="12" t="s">
        <v>100</v>
      </c>
      <c r="BJ4" s="12" t="s">
        <v>100</v>
      </c>
      <c r="BK4" s="12">
        <v>175000</v>
      </c>
      <c r="BL4" s="12" t="b">
        <v>0</v>
      </c>
      <c r="BM4" s="12" t="s">
        <v>100</v>
      </c>
      <c r="BN4" s="12" t="s">
        <v>100</v>
      </c>
      <c r="BO4" s="12" t="s">
        <v>100</v>
      </c>
      <c r="BP4" s="12" t="s">
        <v>100</v>
      </c>
      <c r="BQ4" s="12" t="s">
        <v>100</v>
      </c>
      <c r="BR4" s="12" t="s">
        <v>100</v>
      </c>
      <c r="BS4" s="12" t="s">
        <v>100</v>
      </c>
      <c r="BT4" s="12" t="s">
        <v>156</v>
      </c>
      <c r="BU4" s="12" t="s">
        <v>100</v>
      </c>
      <c r="BV4" s="12" t="s">
        <v>100</v>
      </c>
      <c r="BW4" s="12">
        <v>10385</v>
      </c>
      <c r="BX4" s="12" t="s">
        <v>162</v>
      </c>
      <c r="BY4" s="12" t="s">
        <v>100</v>
      </c>
      <c r="BZ4" s="12" t="s">
        <v>100</v>
      </c>
      <c r="CA4" s="12" t="b">
        <v>0</v>
      </c>
      <c r="CB4" s="12" t="s">
        <v>100</v>
      </c>
      <c r="CC4" s="12">
        <v>0</v>
      </c>
      <c r="CD4" s="12">
        <v>0</v>
      </c>
      <c r="CE4" s="12" t="s">
        <v>158</v>
      </c>
      <c r="CF4" s="12" t="s">
        <v>100</v>
      </c>
      <c r="CG4" s="12" t="s">
        <v>100</v>
      </c>
      <c r="CH4" s="12" t="s">
        <v>100</v>
      </c>
      <c r="CI4" s="12" t="s">
        <v>100</v>
      </c>
      <c r="CJ4" s="12" t="s">
        <v>100</v>
      </c>
      <c r="CK4" s="12" t="s">
        <v>100</v>
      </c>
      <c r="CL4" s="12">
        <v>1</v>
      </c>
      <c r="CM4" s="20"/>
      <c r="CN4" s="16"/>
      <c r="CO4" s="20"/>
      <c r="CP4" s="20"/>
      <c r="CQ4" t="s">
        <v>163</v>
      </c>
    </row>
    <row r="5" spans="1:95" ht="30" customHeight="1" x14ac:dyDescent="0.25">
      <c r="A5" s="106">
        <v>13</v>
      </c>
      <c r="B5" s="9">
        <v>121</v>
      </c>
      <c r="C5" s="10" t="s">
        <v>183</v>
      </c>
      <c r="D5" s="12" t="s">
        <v>169</v>
      </c>
      <c r="E5" s="11" t="s">
        <v>128</v>
      </c>
      <c r="F5" s="11" t="s">
        <v>120</v>
      </c>
      <c r="G5" s="12" t="s">
        <v>170</v>
      </c>
      <c r="H5" s="12" t="s">
        <v>171</v>
      </c>
      <c r="I5" s="11" t="s">
        <v>153</v>
      </c>
      <c r="J5" s="37">
        <v>411.5</v>
      </c>
      <c r="K5" s="35">
        <f t="shared" si="0"/>
        <v>242.9647630619684</v>
      </c>
      <c r="L5" s="54">
        <f t="shared" si="4"/>
        <v>5.8875120361348739E-4</v>
      </c>
      <c r="M5" s="54">
        <f t="shared" si="5"/>
        <v>0.43620281083988971</v>
      </c>
      <c r="N5" s="14">
        <v>99980</v>
      </c>
      <c r="O5" s="15">
        <f t="shared" si="1"/>
        <v>64980</v>
      </c>
      <c r="P5" s="15">
        <v>50203</v>
      </c>
      <c r="Q5" s="15">
        <f t="shared" si="2"/>
        <v>50203</v>
      </c>
      <c r="R5" s="35">
        <f t="shared" si="3"/>
        <v>122</v>
      </c>
      <c r="S5" s="14">
        <f t="shared" si="6"/>
        <v>340203</v>
      </c>
      <c r="T5" s="16">
        <v>35000</v>
      </c>
      <c r="U5" s="15">
        <v>0</v>
      </c>
      <c r="V5" s="14">
        <v>14777</v>
      </c>
      <c r="W5" s="12"/>
      <c r="X5" s="11" t="s">
        <v>172</v>
      </c>
      <c r="Y5" s="12" t="s">
        <v>131</v>
      </c>
      <c r="Z5" s="12" t="s">
        <v>100</v>
      </c>
      <c r="AA5" s="12" t="s">
        <v>100</v>
      </c>
      <c r="AB5" s="12" t="s">
        <v>100</v>
      </c>
      <c r="AC5" s="12" t="s">
        <v>173</v>
      </c>
      <c r="AD5" s="17">
        <v>43852</v>
      </c>
      <c r="AE5" s="12">
        <v>113</v>
      </c>
      <c r="AF5" s="12">
        <v>50.85</v>
      </c>
      <c r="AG5" s="12">
        <v>823</v>
      </c>
      <c r="AH5" s="12">
        <v>411.5</v>
      </c>
      <c r="AI5" s="12" t="s">
        <v>100</v>
      </c>
      <c r="AJ5" s="12" t="s">
        <v>100</v>
      </c>
      <c r="AK5" s="12" t="s">
        <v>100</v>
      </c>
      <c r="AL5" s="12">
        <v>0</v>
      </c>
      <c r="AM5" s="12">
        <v>3213508401</v>
      </c>
      <c r="AN5" s="12" t="s">
        <v>100</v>
      </c>
      <c r="AO5" s="12" t="b">
        <v>0</v>
      </c>
      <c r="AP5" s="12" t="s">
        <v>132</v>
      </c>
      <c r="AQ5" s="12" t="b">
        <v>0</v>
      </c>
      <c r="AR5" s="13">
        <v>62.15</v>
      </c>
      <c r="AS5" s="14">
        <f t="shared" ref="AS5:AS6" si="7">O5/AR5</f>
        <v>1045.534995977474</v>
      </c>
      <c r="AT5" s="12" t="s">
        <v>100</v>
      </c>
      <c r="AU5" s="12" t="s">
        <v>100</v>
      </c>
      <c r="AV5" s="17">
        <v>44034</v>
      </c>
      <c r="AW5" s="17">
        <v>43668</v>
      </c>
      <c r="AX5" s="12" t="s">
        <v>100</v>
      </c>
      <c r="AY5" s="17">
        <v>43852</v>
      </c>
      <c r="AZ5" s="12" t="b">
        <v>0</v>
      </c>
      <c r="BA5" s="12" t="s">
        <v>100</v>
      </c>
      <c r="BB5" s="12" t="s">
        <v>100</v>
      </c>
      <c r="BC5" s="19">
        <v>1609</v>
      </c>
      <c r="BD5" s="19">
        <v>243</v>
      </c>
      <c r="BE5" s="12">
        <v>99980</v>
      </c>
      <c r="BF5" s="12" t="b">
        <v>1</v>
      </c>
      <c r="BG5" s="12" t="s">
        <v>100</v>
      </c>
      <c r="BH5" s="12" t="s">
        <v>100</v>
      </c>
      <c r="BI5" s="12" t="s">
        <v>100</v>
      </c>
      <c r="BJ5" s="12" t="s">
        <v>112</v>
      </c>
      <c r="BK5" s="12" t="s">
        <v>100</v>
      </c>
      <c r="BL5" s="12" t="b">
        <v>0</v>
      </c>
      <c r="BM5" s="12" t="s">
        <v>100</v>
      </c>
      <c r="BN5" s="12" t="s">
        <v>100</v>
      </c>
      <c r="BO5" s="12" t="s">
        <v>100</v>
      </c>
      <c r="BP5" s="12" t="s">
        <v>100</v>
      </c>
      <c r="BQ5" s="12" t="s">
        <v>100</v>
      </c>
      <c r="BR5" s="12" t="s">
        <v>100</v>
      </c>
      <c r="BS5" s="12" t="s">
        <v>100</v>
      </c>
      <c r="BT5" s="12" t="s">
        <v>100</v>
      </c>
      <c r="BU5" s="12" t="s">
        <v>100</v>
      </c>
      <c r="BV5" s="12" t="s">
        <v>100</v>
      </c>
      <c r="BW5" s="12" t="s">
        <v>100</v>
      </c>
      <c r="BX5" s="12" t="s">
        <v>184</v>
      </c>
      <c r="BY5" s="12" t="s">
        <v>100</v>
      </c>
      <c r="BZ5" s="12" t="s">
        <v>100</v>
      </c>
      <c r="CA5" s="12" t="b">
        <v>0</v>
      </c>
      <c r="CB5" s="12" t="s">
        <v>100</v>
      </c>
      <c r="CC5" s="12">
        <v>50203</v>
      </c>
      <c r="CD5" s="12" t="s">
        <v>100</v>
      </c>
      <c r="CE5" s="12" t="s">
        <v>100</v>
      </c>
      <c r="CF5" s="12" t="s">
        <v>100</v>
      </c>
      <c r="CG5" s="12" t="s">
        <v>100</v>
      </c>
      <c r="CH5" s="12" t="s">
        <v>100</v>
      </c>
      <c r="CI5" s="12" t="s">
        <v>100</v>
      </c>
      <c r="CJ5" s="12" t="s">
        <v>100</v>
      </c>
      <c r="CK5" s="12" t="s">
        <v>100</v>
      </c>
      <c r="CL5" s="12">
        <v>1</v>
      </c>
      <c r="CM5" s="20"/>
      <c r="CN5" s="16"/>
      <c r="CO5" s="20"/>
      <c r="CP5" s="20"/>
      <c r="CQ5" s="12" t="s">
        <v>175</v>
      </c>
    </row>
    <row r="6" spans="1:95" ht="30" customHeight="1" x14ac:dyDescent="0.25">
      <c r="A6" s="106">
        <v>15</v>
      </c>
      <c r="B6" s="9">
        <v>123</v>
      </c>
      <c r="C6" s="10" t="s">
        <v>187</v>
      </c>
      <c r="D6" s="11" t="s">
        <v>188</v>
      </c>
      <c r="E6" s="11" t="s">
        <v>189</v>
      </c>
      <c r="F6" s="11" t="s">
        <v>120</v>
      </c>
      <c r="G6" s="12" t="s">
        <v>190</v>
      </c>
      <c r="H6" s="12" t="s">
        <v>191</v>
      </c>
      <c r="I6" s="11" t="s">
        <v>153</v>
      </c>
      <c r="J6" s="37">
        <v>800</v>
      </c>
      <c r="K6" s="35">
        <f t="shared" si="0"/>
        <v>2130.1999999999998</v>
      </c>
      <c r="L6" s="54">
        <f t="shared" si="4"/>
        <v>1.1445952925657106E-3</v>
      </c>
      <c r="M6" s="54">
        <f t="shared" si="5"/>
        <v>0.43734740613245543</v>
      </c>
      <c r="N6" s="14">
        <v>1704160</v>
      </c>
      <c r="O6" s="15">
        <f t="shared" si="1"/>
        <v>1704160</v>
      </c>
      <c r="P6" s="15">
        <v>97600</v>
      </c>
      <c r="Q6" s="15">
        <f t="shared" si="2"/>
        <v>97600</v>
      </c>
      <c r="R6" s="35">
        <f t="shared" si="3"/>
        <v>122</v>
      </c>
      <c r="S6" s="14">
        <f t="shared" si="6"/>
        <v>437803</v>
      </c>
      <c r="T6" s="16">
        <v>0</v>
      </c>
      <c r="U6" s="15">
        <v>0</v>
      </c>
      <c r="V6" s="14">
        <v>1606560</v>
      </c>
      <c r="W6" s="11" t="s">
        <v>192</v>
      </c>
      <c r="X6" s="12"/>
      <c r="Y6" s="12" t="s">
        <v>193</v>
      </c>
      <c r="Z6" s="12" t="s">
        <v>100</v>
      </c>
      <c r="AA6" s="12" t="s">
        <v>100</v>
      </c>
      <c r="AB6" s="12" t="s">
        <v>100</v>
      </c>
      <c r="AC6" s="12" t="s">
        <v>194</v>
      </c>
      <c r="AD6" s="17">
        <v>44105</v>
      </c>
      <c r="AE6" s="12">
        <v>668</v>
      </c>
      <c r="AF6" s="12">
        <v>302</v>
      </c>
      <c r="AG6" s="12">
        <v>3416</v>
      </c>
      <c r="AH6" s="12">
        <v>2616</v>
      </c>
      <c r="AI6" s="12" t="s">
        <v>100</v>
      </c>
      <c r="AJ6" s="12" t="s">
        <v>100</v>
      </c>
      <c r="AK6" s="12" t="s">
        <v>195</v>
      </c>
      <c r="AL6" s="12">
        <v>0</v>
      </c>
      <c r="AM6" s="12" t="s">
        <v>196</v>
      </c>
      <c r="AN6" s="12" t="s">
        <v>100</v>
      </c>
      <c r="AO6" s="12" t="b">
        <v>0</v>
      </c>
      <c r="AP6" s="12" t="s">
        <v>143</v>
      </c>
      <c r="AQ6" s="12" t="b">
        <v>1</v>
      </c>
      <c r="AR6" s="13">
        <v>366</v>
      </c>
      <c r="AS6" s="14">
        <f t="shared" si="7"/>
        <v>4656.1748633879779</v>
      </c>
      <c r="AT6" s="12" t="s">
        <v>195</v>
      </c>
      <c r="AU6" s="12" t="s">
        <v>100</v>
      </c>
      <c r="AV6" s="17">
        <v>44287</v>
      </c>
      <c r="AW6" s="17">
        <v>43460</v>
      </c>
      <c r="AX6" s="12">
        <v>132930</v>
      </c>
      <c r="AY6" s="17">
        <v>43875</v>
      </c>
      <c r="AZ6" s="12" t="b">
        <v>0</v>
      </c>
      <c r="BA6" s="12" t="s">
        <v>100</v>
      </c>
      <c r="BB6" s="12" t="s">
        <v>100</v>
      </c>
      <c r="BC6" s="19">
        <v>4656</v>
      </c>
      <c r="BD6" s="19">
        <v>2130</v>
      </c>
      <c r="BE6" s="12">
        <v>1571230</v>
      </c>
      <c r="BF6" s="12" t="b">
        <v>0</v>
      </c>
      <c r="BG6" s="12" t="s">
        <v>100</v>
      </c>
      <c r="BH6" s="12" t="s">
        <v>100</v>
      </c>
      <c r="BI6" s="12" t="s">
        <v>100</v>
      </c>
      <c r="BJ6" s="12" t="s">
        <v>112</v>
      </c>
      <c r="BK6" s="12" t="s">
        <v>100</v>
      </c>
      <c r="BL6" s="12" t="b">
        <v>0</v>
      </c>
      <c r="BM6" s="12" t="s">
        <v>100</v>
      </c>
      <c r="BN6" s="12" t="s">
        <v>100</v>
      </c>
      <c r="BO6" s="12" t="s">
        <v>100</v>
      </c>
      <c r="BP6" s="12" t="s">
        <v>100</v>
      </c>
      <c r="BQ6" s="12" t="s">
        <v>100</v>
      </c>
      <c r="BR6" s="12" t="s">
        <v>100</v>
      </c>
      <c r="BS6" s="12" t="s">
        <v>100</v>
      </c>
      <c r="BT6" s="12" t="s">
        <v>195</v>
      </c>
      <c r="BU6" s="12" t="s">
        <v>100</v>
      </c>
      <c r="BV6" s="12" t="s">
        <v>100</v>
      </c>
      <c r="BW6" s="12" t="s">
        <v>100</v>
      </c>
      <c r="BX6" s="12" t="s">
        <v>197</v>
      </c>
      <c r="BY6" s="12" t="s">
        <v>100</v>
      </c>
      <c r="BZ6" s="12" t="s">
        <v>100</v>
      </c>
      <c r="CA6" s="12" t="b">
        <v>0</v>
      </c>
      <c r="CB6" s="12" t="s">
        <v>100</v>
      </c>
      <c r="CC6" s="12">
        <v>0</v>
      </c>
      <c r="CD6" s="12">
        <v>0</v>
      </c>
      <c r="CE6" s="12" t="s">
        <v>198</v>
      </c>
      <c r="CF6" s="12" t="s">
        <v>100</v>
      </c>
      <c r="CG6" s="12" t="s">
        <v>100</v>
      </c>
      <c r="CH6" s="12" t="s">
        <v>199</v>
      </c>
      <c r="CI6" s="12" t="s">
        <v>100</v>
      </c>
      <c r="CJ6" s="12" t="s">
        <v>100</v>
      </c>
      <c r="CK6" s="12">
        <v>450</v>
      </c>
      <c r="CL6" s="12">
        <v>1</v>
      </c>
      <c r="CM6" s="20"/>
      <c r="CN6" s="16"/>
      <c r="CO6" s="20"/>
      <c r="CP6" s="20"/>
      <c r="CQ6" s="12" t="s">
        <v>200</v>
      </c>
    </row>
    <row r="7" spans="1:95" ht="30" customHeight="1" x14ac:dyDescent="0.25">
      <c r="A7" s="106">
        <v>23</v>
      </c>
      <c r="B7" s="9">
        <v>131</v>
      </c>
      <c r="C7" s="10" t="s">
        <v>260</v>
      </c>
      <c r="D7" s="12" t="s">
        <v>261</v>
      </c>
      <c r="E7" s="11" t="s">
        <v>252</v>
      </c>
      <c r="F7" s="11" t="s">
        <v>253</v>
      </c>
      <c r="G7" s="12" t="s">
        <v>254</v>
      </c>
      <c r="H7" s="12" t="s">
        <v>255</v>
      </c>
      <c r="I7" s="11" t="s">
        <v>153</v>
      </c>
      <c r="J7" s="37">
        <v>8</v>
      </c>
      <c r="K7" s="35">
        <f t="shared" si="0"/>
        <v>240</v>
      </c>
      <c r="L7" s="54">
        <f t="shared" si="4"/>
        <v>1.1445952925657106E-5</v>
      </c>
      <c r="M7" s="54">
        <f t="shared" si="5"/>
        <v>0.43735885208538111</v>
      </c>
      <c r="N7" s="14">
        <v>1920</v>
      </c>
      <c r="O7" s="15">
        <f t="shared" si="1"/>
        <v>1920</v>
      </c>
      <c r="P7" s="15">
        <v>1920</v>
      </c>
      <c r="Q7" s="15">
        <f t="shared" si="2"/>
        <v>1920</v>
      </c>
      <c r="R7" s="35">
        <f t="shared" si="3"/>
        <v>240</v>
      </c>
      <c r="S7" s="14">
        <f t="shared" si="6"/>
        <v>439723</v>
      </c>
      <c r="T7" s="16">
        <v>0</v>
      </c>
      <c r="U7" s="15">
        <v>0</v>
      </c>
      <c r="V7" s="14"/>
      <c r="W7" s="12"/>
      <c r="X7" s="12"/>
      <c r="Y7" s="12" t="s">
        <v>195</v>
      </c>
      <c r="Z7" s="12" t="s">
        <v>100</v>
      </c>
      <c r="AA7" s="12" t="s">
        <v>100</v>
      </c>
      <c r="AB7" s="12" t="s">
        <v>100</v>
      </c>
      <c r="AC7" s="12" t="s">
        <v>100</v>
      </c>
      <c r="AD7" s="17">
        <v>43951</v>
      </c>
      <c r="AE7" s="12" t="s">
        <v>100</v>
      </c>
      <c r="AF7" s="12" t="s">
        <v>100</v>
      </c>
      <c r="AG7" s="12" t="s">
        <v>100</v>
      </c>
      <c r="AH7" s="12" t="s">
        <v>100</v>
      </c>
      <c r="AI7" s="12" t="s">
        <v>100</v>
      </c>
      <c r="AJ7" s="12" t="s">
        <v>100</v>
      </c>
      <c r="AK7" s="12" t="s">
        <v>100</v>
      </c>
      <c r="AL7" s="12">
        <v>0</v>
      </c>
      <c r="AM7" s="12" t="s">
        <v>262</v>
      </c>
      <c r="AN7" s="12">
        <v>124</v>
      </c>
      <c r="AO7" s="12" t="b">
        <v>0</v>
      </c>
      <c r="AP7" s="12" t="s">
        <v>102</v>
      </c>
      <c r="AQ7" s="12" t="b">
        <v>0</v>
      </c>
      <c r="AR7" s="13">
        <v>3</v>
      </c>
      <c r="AS7" s="14">
        <f t="shared" ref="AS7:AS10" si="8">O7/AR7</f>
        <v>640</v>
      </c>
      <c r="AT7" s="12" t="s">
        <v>100</v>
      </c>
      <c r="AU7" s="12" t="s">
        <v>100</v>
      </c>
      <c r="AV7" s="17">
        <v>44012</v>
      </c>
      <c r="AW7" s="17">
        <v>43617</v>
      </c>
      <c r="AX7" s="12">
        <v>200</v>
      </c>
      <c r="AY7" s="17">
        <v>43951</v>
      </c>
      <c r="AZ7" s="12" t="b">
        <v>0</v>
      </c>
      <c r="BA7" s="12" t="s">
        <v>100</v>
      </c>
      <c r="BB7" s="12" t="s">
        <v>100</v>
      </c>
      <c r="BC7" s="19">
        <v>640</v>
      </c>
      <c r="BD7" s="19">
        <v>240</v>
      </c>
      <c r="BE7" s="12">
        <v>0</v>
      </c>
      <c r="BF7" s="12" t="b">
        <v>0</v>
      </c>
      <c r="BG7" s="12" t="s">
        <v>100</v>
      </c>
      <c r="BH7" s="12" t="s">
        <v>100</v>
      </c>
      <c r="BI7" s="12" t="s">
        <v>100</v>
      </c>
      <c r="BJ7" s="12" t="s">
        <v>100</v>
      </c>
      <c r="BK7" s="12" t="s">
        <v>100</v>
      </c>
      <c r="BL7" s="12" t="b">
        <v>0</v>
      </c>
      <c r="BM7" s="12" t="s">
        <v>100</v>
      </c>
      <c r="BN7" s="12" t="s">
        <v>100</v>
      </c>
      <c r="BO7" s="12" t="s">
        <v>100</v>
      </c>
      <c r="BP7" s="12" t="s">
        <v>100</v>
      </c>
      <c r="BQ7" s="12">
        <v>1720</v>
      </c>
      <c r="BR7" s="12" t="s">
        <v>100</v>
      </c>
      <c r="BS7" s="12" t="s">
        <v>100</v>
      </c>
      <c r="BT7" s="12" t="s">
        <v>257</v>
      </c>
      <c r="BU7" s="12" t="s">
        <v>100</v>
      </c>
      <c r="BV7" s="12" t="s">
        <v>100</v>
      </c>
      <c r="BW7" s="12" t="s">
        <v>100</v>
      </c>
      <c r="BX7" s="12" t="s">
        <v>263</v>
      </c>
      <c r="BY7" s="12" t="s">
        <v>100</v>
      </c>
      <c r="BZ7" s="12" t="s">
        <v>100</v>
      </c>
      <c r="CA7" s="12" t="b">
        <v>0</v>
      </c>
      <c r="CB7" s="12" t="s">
        <v>100</v>
      </c>
      <c r="CC7" s="12">
        <v>1920</v>
      </c>
      <c r="CD7" s="12">
        <v>0</v>
      </c>
      <c r="CE7" s="12" t="s">
        <v>259</v>
      </c>
      <c r="CF7" s="12" t="s">
        <v>100</v>
      </c>
      <c r="CG7" s="12" t="s">
        <v>100</v>
      </c>
      <c r="CH7" s="12" t="s">
        <v>100</v>
      </c>
      <c r="CI7" s="12" t="s">
        <v>100</v>
      </c>
      <c r="CJ7" s="12" t="s">
        <v>100</v>
      </c>
      <c r="CK7" s="12" t="s">
        <v>100</v>
      </c>
      <c r="CL7" s="12">
        <v>1</v>
      </c>
      <c r="CM7" s="20"/>
      <c r="CN7" s="16"/>
      <c r="CO7" s="20"/>
      <c r="CP7" s="20"/>
    </row>
    <row r="8" spans="1:95" ht="30" customHeight="1" x14ac:dyDescent="0.25">
      <c r="A8" s="106">
        <v>25</v>
      </c>
      <c r="B8" s="9">
        <v>133</v>
      </c>
      <c r="C8" s="10" t="s">
        <v>268</v>
      </c>
      <c r="D8" s="12" t="s">
        <v>269</v>
      </c>
      <c r="E8" s="11" t="s">
        <v>270</v>
      </c>
      <c r="F8" s="11" t="s">
        <v>253</v>
      </c>
      <c r="G8" s="12" t="s">
        <v>271</v>
      </c>
      <c r="H8" s="12" t="s">
        <v>272</v>
      </c>
      <c r="I8" s="11" t="s">
        <v>153</v>
      </c>
      <c r="J8" s="37">
        <v>20</v>
      </c>
      <c r="K8" s="35">
        <f t="shared" si="0"/>
        <v>250</v>
      </c>
      <c r="L8" s="54">
        <f t="shared" si="4"/>
        <v>2.8614882314142762E-5</v>
      </c>
      <c r="M8" s="54">
        <f t="shared" si="5"/>
        <v>0.43738746696769526</v>
      </c>
      <c r="N8" s="14">
        <v>5000</v>
      </c>
      <c r="O8" s="15">
        <f t="shared" si="1"/>
        <v>5000</v>
      </c>
      <c r="P8" s="15">
        <v>4800</v>
      </c>
      <c r="Q8" s="15">
        <f t="shared" si="2"/>
        <v>4800</v>
      </c>
      <c r="R8" s="35">
        <f t="shared" si="3"/>
        <v>240</v>
      </c>
      <c r="S8" s="14">
        <f t="shared" si="6"/>
        <v>444523</v>
      </c>
      <c r="T8" s="16">
        <v>0</v>
      </c>
      <c r="U8" s="15">
        <v>0</v>
      </c>
      <c r="V8" s="14">
        <v>200</v>
      </c>
      <c r="W8" s="12"/>
      <c r="X8" s="12"/>
      <c r="Y8" s="12" t="s">
        <v>273</v>
      </c>
      <c r="Z8" s="12" t="s">
        <v>100</v>
      </c>
      <c r="AA8" s="12" t="s">
        <v>100</v>
      </c>
      <c r="AB8" s="12" t="s">
        <v>100</v>
      </c>
      <c r="AC8" s="12" t="s">
        <v>100</v>
      </c>
      <c r="AD8" s="17">
        <v>43831</v>
      </c>
      <c r="AE8" s="12" t="s">
        <v>100</v>
      </c>
      <c r="AF8" s="12" t="s">
        <v>100</v>
      </c>
      <c r="AG8" s="12" t="s">
        <v>100</v>
      </c>
      <c r="AH8" s="12" t="s">
        <v>100</v>
      </c>
      <c r="AI8" s="12" t="s">
        <v>100</v>
      </c>
      <c r="AJ8" s="12" t="s">
        <v>100</v>
      </c>
      <c r="AK8" s="12" t="s">
        <v>100</v>
      </c>
      <c r="AL8" s="12">
        <v>0</v>
      </c>
      <c r="AM8" s="12">
        <v>3217257775</v>
      </c>
      <c r="AN8" s="12">
        <v>300</v>
      </c>
      <c r="AO8" s="12" t="b">
        <v>1</v>
      </c>
      <c r="AP8" s="12" t="s">
        <v>132</v>
      </c>
      <c r="AQ8" s="12" t="s">
        <v>132</v>
      </c>
      <c r="AR8" s="13">
        <v>7</v>
      </c>
      <c r="AS8" s="14">
        <f t="shared" si="8"/>
        <v>714.28571428571433</v>
      </c>
      <c r="AT8" s="12" t="s">
        <v>100</v>
      </c>
      <c r="AU8" s="12" t="s">
        <v>100</v>
      </c>
      <c r="AV8" s="17">
        <v>43922</v>
      </c>
      <c r="AW8" s="17">
        <v>43753</v>
      </c>
      <c r="AX8" s="12">
        <v>0</v>
      </c>
      <c r="AY8" s="17">
        <v>43831</v>
      </c>
      <c r="AZ8" s="12" t="b">
        <v>1</v>
      </c>
      <c r="BA8" s="12" t="s">
        <v>100</v>
      </c>
      <c r="BB8" s="12" t="s">
        <v>100</v>
      </c>
      <c r="BC8" s="19">
        <v>714</v>
      </c>
      <c r="BD8" s="19">
        <v>250</v>
      </c>
      <c r="BE8" s="12" t="s">
        <v>100</v>
      </c>
      <c r="BF8" s="12" t="b">
        <v>1</v>
      </c>
      <c r="BG8" s="12" t="s">
        <v>100</v>
      </c>
      <c r="BH8" s="12" t="s">
        <v>100</v>
      </c>
      <c r="BI8" s="12" t="s">
        <v>100</v>
      </c>
      <c r="BJ8" s="12" t="s">
        <v>100</v>
      </c>
      <c r="BK8" s="12" t="s">
        <v>100</v>
      </c>
      <c r="BL8" s="12" t="b">
        <v>0</v>
      </c>
      <c r="BM8" s="12" t="s">
        <v>100</v>
      </c>
      <c r="BN8" s="12" t="s">
        <v>100</v>
      </c>
      <c r="BO8" s="12" t="s">
        <v>100</v>
      </c>
      <c r="BP8" s="12" t="s">
        <v>100</v>
      </c>
      <c r="BQ8" s="12">
        <v>5000</v>
      </c>
      <c r="BR8" s="12" t="s">
        <v>100</v>
      </c>
      <c r="BS8" s="12" t="s">
        <v>100</v>
      </c>
      <c r="BT8" s="12" t="s">
        <v>274</v>
      </c>
      <c r="BU8" s="12" t="s">
        <v>100</v>
      </c>
      <c r="BV8" s="12" t="s">
        <v>100</v>
      </c>
      <c r="BW8" s="12" t="s">
        <v>100</v>
      </c>
      <c r="BX8" s="12" t="s">
        <v>275</v>
      </c>
      <c r="BY8" s="12" t="s">
        <v>100</v>
      </c>
      <c r="BZ8" s="12" t="s">
        <v>100</v>
      </c>
      <c r="CA8" s="12" t="b">
        <v>0</v>
      </c>
      <c r="CB8" s="12" t="s">
        <v>100</v>
      </c>
      <c r="CC8" s="12">
        <v>4800</v>
      </c>
      <c r="CD8" s="12" t="s">
        <v>100</v>
      </c>
      <c r="CE8" s="12" t="s">
        <v>276</v>
      </c>
      <c r="CF8" s="12" t="s">
        <v>100</v>
      </c>
      <c r="CG8" s="12" t="s">
        <v>100</v>
      </c>
      <c r="CH8" s="12" t="s">
        <v>100</v>
      </c>
      <c r="CI8" s="12" t="s">
        <v>100</v>
      </c>
      <c r="CJ8" s="12" t="s">
        <v>100</v>
      </c>
      <c r="CK8" s="12" t="s">
        <v>100</v>
      </c>
      <c r="CL8" s="12">
        <v>1</v>
      </c>
      <c r="CM8" s="20"/>
      <c r="CN8" s="16"/>
      <c r="CO8" s="20"/>
      <c r="CP8" s="20"/>
    </row>
    <row r="9" spans="1:95" ht="30" customHeight="1" x14ac:dyDescent="0.25">
      <c r="A9" s="106">
        <v>26</v>
      </c>
      <c r="B9" s="9">
        <v>134</v>
      </c>
      <c r="C9" s="10" t="s">
        <v>277</v>
      </c>
      <c r="D9" s="12" t="s">
        <v>278</v>
      </c>
      <c r="E9" s="11" t="s">
        <v>270</v>
      </c>
      <c r="F9" s="11" t="s">
        <v>253</v>
      </c>
      <c r="G9" s="12" t="s">
        <v>271</v>
      </c>
      <c r="H9" s="12" t="s">
        <v>272</v>
      </c>
      <c r="I9" s="11" t="s">
        <v>153</v>
      </c>
      <c r="J9" s="37">
        <v>20</v>
      </c>
      <c r="K9" s="35">
        <f t="shared" si="0"/>
        <v>250</v>
      </c>
      <c r="L9" s="54">
        <f t="shared" si="4"/>
        <v>2.8614882314142762E-5</v>
      </c>
      <c r="M9" s="54">
        <f t="shared" si="5"/>
        <v>0.43741608185000941</v>
      </c>
      <c r="N9" s="14">
        <v>5000</v>
      </c>
      <c r="O9" s="15">
        <f t="shared" si="1"/>
        <v>5000</v>
      </c>
      <c r="P9" s="15">
        <v>4800</v>
      </c>
      <c r="Q9" s="15">
        <f t="shared" si="2"/>
        <v>4800</v>
      </c>
      <c r="R9" s="35">
        <f t="shared" si="3"/>
        <v>240</v>
      </c>
      <c r="S9" s="14">
        <f t="shared" si="6"/>
        <v>449323</v>
      </c>
      <c r="T9" s="16">
        <v>0</v>
      </c>
      <c r="U9" s="15">
        <v>0</v>
      </c>
      <c r="V9" s="14">
        <v>200</v>
      </c>
      <c r="W9" s="12"/>
      <c r="X9" s="12"/>
      <c r="Y9" s="12" t="s">
        <v>273</v>
      </c>
      <c r="Z9" s="12" t="s">
        <v>100</v>
      </c>
      <c r="AA9" s="12" t="s">
        <v>100</v>
      </c>
      <c r="AB9" s="12" t="s">
        <v>100</v>
      </c>
      <c r="AC9" s="12" t="s">
        <v>100</v>
      </c>
      <c r="AD9" s="17">
        <v>43831</v>
      </c>
      <c r="AE9" s="12" t="s">
        <v>100</v>
      </c>
      <c r="AF9" s="12" t="s">
        <v>100</v>
      </c>
      <c r="AG9" s="12" t="s">
        <v>100</v>
      </c>
      <c r="AH9" s="12" t="s">
        <v>100</v>
      </c>
      <c r="AI9" s="12" t="s">
        <v>100</v>
      </c>
      <c r="AJ9" s="12" t="s">
        <v>100</v>
      </c>
      <c r="AK9" s="12" t="s">
        <v>100</v>
      </c>
      <c r="AL9" s="12">
        <v>0</v>
      </c>
      <c r="AM9" s="12">
        <v>3217257775</v>
      </c>
      <c r="AN9" s="12">
        <v>300</v>
      </c>
      <c r="AO9" s="12" t="b">
        <v>1</v>
      </c>
      <c r="AP9" s="12" t="s">
        <v>132</v>
      </c>
      <c r="AQ9" s="12" t="s">
        <v>132</v>
      </c>
      <c r="AR9" s="13">
        <v>7</v>
      </c>
      <c r="AS9" s="14">
        <f t="shared" si="8"/>
        <v>714.28571428571433</v>
      </c>
      <c r="AT9" s="12" t="s">
        <v>100</v>
      </c>
      <c r="AU9" s="12" t="s">
        <v>100</v>
      </c>
      <c r="AV9" s="17">
        <v>43922</v>
      </c>
      <c r="AW9" s="17">
        <v>43753</v>
      </c>
      <c r="AX9" s="12">
        <v>0</v>
      </c>
      <c r="AY9" s="17">
        <v>43831</v>
      </c>
      <c r="AZ9" s="12" t="b">
        <v>1</v>
      </c>
      <c r="BA9" s="12" t="s">
        <v>100</v>
      </c>
      <c r="BB9" s="12" t="s">
        <v>100</v>
      </c>
      <c r="BC9" s="19">
        <v>714</v>
      </c>
      <c r="BD9" s="19">
        <v>250</v>
      </c>
      <c r="BE9" s="12" t="s">
        <v>100</v>
      </c>
      <c r="BF9" s="12" t="b">
        <v>1</v>
      </c>
      <c r="BG9" s="12" t="s">
        <v>100</v>
      </c>
      <c r="BH9" s="12" t="s">
        <v>100</v>
      </c>
      <c r="BI9" s="12" t="s">
        <v>100</v>
      </c>
      <c r="BJ9" s="12" t="s">
        <v>100</v>
      </c>
      <c r="BK9" s="12" t="s">
        <v>100</v>
      </c>
      <c r="BL9" s="12" t="b">
        <v>0</v>
      </c>
      <c r="BM9" s="12" t="s">
        <v>100</v>
      </c>
      <c r="BN9" s="12" t="s">
        <v>100</v>
      </c>
      <c r="BO9" s="12" t="s">
        <v>100</v>
      </c>
      <c r="BP9" s="12" t="s">
        <v>100</v>
      </c>
      <c r="BQ9" s="12">
        <v>5000</v>
      </c>
      <c r="BR9" s="12" t="s">
        <v>100</v>
      </c>
      <c r="BS9" s="12" t="s">
        <v>100</v>
      </c>
      <c r="BT9" s="12" t="s">
        <v>279</v>
      </c>
      <c r="BU9" s="12" t="s">
        <v>100</v>
      </c>
      <c r="BV9" s="12" t="s">
        <v>100</v>
      </c>
      <c r="BW9" s="12" t="s">
        <v>100</v>
      </c>
      <c r="BX9" s="12" t="s">
        <v>280</v>
      </c>
      <c r="BY9" s="12" t="s">
        <v>100</v>
      </c>
      <c r="BZ9" s="12" t="s">
        <v>100</v>
      </c>
      <c r="CA9" s="12" t="b">
        <v>0</v>
      </c>
      <c r="CB9" s="12" t="s">
        <v>100</v>
      </c>
      <c r="CC9" s="12">
        <v>4800</v>
      </c>
      <c r="CD9" s="12" t="s">
        <v>100</v>
      </c>
      <c r="CE9" s="12" t="s">
        <v>281</v>
      </c>
      <c r="CF9" s="12" t="s">
        <v>100</v>
      </c>
      <c r="CG9" s="12" t="s">
        <v>100</v>
      </c>
      <c r="CH9" s="12" t="s">
        <v>100</v>
      </c>
      <c r="CI9" s="12" t="s">
        <v>100</v>
      </c>
      <c r="CJ9" s="12" t="s">
        <v>100</v>
      </c>
      <c r="CK9" s="12" t="s">
        <v>100</v>
      </c>
      <c r="CL9" s="12">
        <v>1</v>
      </c>
      <c r="CM9" s="20"/>
      <c r="CN9" s="16"/>
      <c r="CO9" s="20"/>
      <c r="CP9" s="20"/>
    </row>
    <row r="10" spans="1:95" ht="30" customHeight="1" x14ac:dyDescent="0.25">
      <c r="A10" s="106">
        <v>27</v>
      </c>
      <c r="B10" s="9">
        <v>135</v>
      </c>
      <c r="C10" s="10" t="s">
        <v>282</v>
      </c>
      <c r="D10" s="12" t="s">
        <v>283</v>
      </c>
      <c r="E10" s="11" t="s">
        <v>270</v>
      </c>
      <c r="F10" s="11" t="s">
        <v>253</v>
      </c>
      <c r="G10" s="12" t="s">
        <v>271</v>
      </c>
      <c r="H10" s="12" t="s">
        <v>272</v>
      </c>
      <c r="I10" s="11" t="s">
        <v>153</v>
      </c>
      <c r="J10" s="37">
        <v>20</v>
      </c>
      <c r="K10" s="35">
        <f t="shared" si="0"/>
        <v>250</v>
      </c>
      <c r="L10" s="54">
        <f t="shared" si="4"/>
        <v>2.8614882314142762E-5</v>
      </c>
      <c r="M10" s="54">
        <f t="shared" si="5"/>
        <v>0.43744469673232356</v>
      </c>
      <c r="N10" s="14">
        <v>5000</v>
      </c>
      <c r="O10" s="15">
        <f t="shared" si="1"/>
        <v>5000</v>
      </c>
      <c r="P10" s="15">
        <v>4800</v>
      </c>
      <c r="Q10" s="15">
        <f t="shared" si="2"/>
        <v>4800</v>
      </c>
      <c r="R10" s="35">
        <f t="shared" si="3"/>
        <v>240</v>
      </c>
      <c r="S10" s="14">
        <f t="shared" si="6"/>
        <v>454123</v>
      </c>
      <c r="T10" s="16">
        <v>0</v>
      </c>
      <c r="U10" s="15">
        <v>0</v>
      </c>
      <c r="V10" s="14">
        <v>200</v>
      </c>
      <c r="W10" s="12"/>
      <c r="X10" s="12"/>
      <c r="Y10" s="12" t="s">
        <v>273</v>
      </c>
      <c r="Z10" s="12" t="s">
        <v>100</v>
      </c>
      <c r="AA10" s="12" t="s">
        <v>100</v>
      </c>
      <c r="AB10" s="12" t="s">
        <v>100</v>
      </c>
      <c r="AC10" s="12" t="s">
        <v>100</v>
      </c>
      <c r="AD10" s="17">
        <v>43831</v>
      </c>
      <c r="AE10" s="12" t="s">
        <v>100</v>
      </c>
      <c r="AF10" s="12" t="s">
        <v>100</v>
      </c>
      <c r="AG10" s="12" t="s">
        <v>100</v>
      </c>
      <c r="AH10" s="12" t="s">
        <v>100</v>
      </c>
      <c r="AI10" s="12" t="s">
        <v>100</v>
      </c>
      <c r="AJ10" s="12" t="s">
        <v>100</v>
      </c>
      <c r="AK10" s="12" t="s">
        <v>100</v>
      </c>
      <c r="AL10" s="12">
        <v>0</v>
      </c>
      <c r="AM10" s="12">
        <v>3217257775</v>
      </c>
      <c r="AN10" s="12">
        <v>300</v>
      </c>
      <c r="AO10" s="12" t="b">
        <v>1</v>
      </c>
      <c r="AP10" s="12" t="s">
        <v>132</v>
      </c>
      <c r="AQ10" s="12" t="s">
        <v>132</v>
      </c>
      <c r="AR10" s="13">
        <v>7</v>
      </c>
      <c r="AS10" s="14">
        <f t="shared" si="8"/>
        <v>714.28571428571433</v>
      </c>
      <c r="AT10" s="12" t="s">
        <v>100</v>
      </c>
      <c r="AU10" s="12" t="s">
        <v>100</v>
      </c>
      <c r="AV10" s="17">
        <v>43922</v>
      </c>
      <c r="AW10" s="17">
        <v>43753</v>
      </c>
      <c r="AX10" s="12">
        <v>0</v>
      </c>
      <c r="AY10" s="17">
        <v>43831</v>
      </c>
      <c r="AZ10" s="12" t="b">
        <v>1</v>
      </c>
      <c r="BA10" s="12" t="s">
        <v>100</v>
      </c>
      <c r="BB10" s="12" t="s">
        <v>100</v>
      </c>
      <c r="BC10" s="19">
        <v>714</v>
      </c>
      <c r="BD10" s="19">
        <v>250</v>
      </c>
      <c r="BE10" s="12" t="s">
        <v>100</v>
      </c>
      <c r="BF10" s="12" t="b">
        <v>1</v>
      </c>
      <c r="BG10" s="12" t="s">
        <v>100</v>
      </c>
      <c r="BH10" s="12" t="s">
        <v>100</v>
      </c>
      <c r="BI10" s="12" t="s">
        <v>100</v>
      </c>
      <c r="BJ10" s="12" t="s">
        <v>100</v>
      </c>
      <c r="BK10" s="12" t="s">
        <v>100</v>
      </c>
      <c r="BL10" s="12" t="b">
        <v>0</v>
      </c>
      <c r="BM10" s="12" t="s">
        <v>100</v>
      </c>
      <c r="BN10" s="12" t="s">
        <v>100</v>
      </c>
      <c r="BO10" s="12" t="s">
        <v>100</v>
      </c>
      <c r="BP10" s="12" t="s">
        <v>100</v>
      </c>
      <c r="BQ10" s="12">
        <v>5000</v>
      </c>
      <c r="BR10" s="12" t="s">
        <v>100</v>
      </c>
      <c r="BS10" s="12" t="s">
        <v>100</v>
      </c>
      <c r="BT10" s="12" t="s">
        <v>279</v>
      </c>
      <c r="BU10" s="12" t="s">
        <v>100</v>
      </c>
      <c r="BV10" s="12" t="s">
        <v>100</v>
      </c>
      <c r="BW10" s="12" t="s">
        <v>100</v>
      </c>
      <c r="BX10" s="12" t="s">
        <v>280</v>
      </c>
      <c r="BY10" s="12" t="s">
        <v>100</v>
      </c>
      <c r="BZ10" s="12" t="s">
        <v>100</v>
      </c>
      <c r="CA10" s="12" t="b">
        <v>0</v>
      </c>
      <c r="CB10" s="12" t="s">
        <v>100</v>
      </c>
      <c r="CC10" s="12">
        <v>4800</v>
      </c>
      <c r="CD10" s="12" t="s">
        <v>100</v>
      </c>
      <c r="CE10" s="12" t="s">
        <v>276</v>
      </c>
      <c r="CF10" s="12" t="s">
        <v>100</v>
      </c>
      <c r="CG10" s="12" t="s">
        <v>100</v>
      </c>
      <c r="CH10" s="12" t="s">
        <v>100</v>
      </c>
      <c r="CI10" s="12" t="s">
        <v>100</v>
      </c>
      <c r="CJ10" s="12" t="s">
        <v>100</v>
      </c>
      <c r="CK10" s="12" t="s">
        <v>100</v>
      </c>
      <c r="CL10" s="12">
        <v>1</v>
      </c>
      <c r="CM10" s="20"/>
      <c r="CN10" s="16"/>
      <c r="CO10" s="20"/>
      <c r="CP10" s="20"/>
    </row>
    <row r="11" spans="1:95" ht="30" customHeight="1" x14ac:dyDescent="0.25">
      <c r="A11" s="106">
        <v>29</v>
      </c>
      <c r="B11" s="9">
        <v>138</v>
      </c>
      <c r="C11" s="10" t="s">
        <v>292</v>
      </c>
      <c r="D11" s="11" t="s">
        <v>293</v>
      </c>
      <c r="E11" s="11" t="s">
        <v>189</v>
      </c>
      <c r="F11" s="11" t="s">
        <v>95</v>
      </c>
      <c r="G11" s="12" t="s">
        <v>190</v>
      </c>
      <c r="H11" s="12" t="s">
        <v>191</v>
      </c>
      <c r="I11" s="11" t="s">
        <v>153</v>
      </c>
      <c r="J11" s="37">
        <v>11360</v>
      </c>
      <c r="K11" s="35">
        <f t="shared" si="0"/>
        <v>572.18309859154931</v>
      </c>
      <c r="L11" s="54">
        <f t="shared" si="4"/>
        <v>1.625325315443309E-2</v>
      </c>
      <c r="M11" s="54">
        <f t="shared" si="5"/>
        <v>0.45369794988675666</v>
      </c>
      <c r="N11" s="14">
        <v>6500000</v>
      </c>
      <c r="O11" s="15">
        <f t="shared" si="1"/>
        <v>5000000</v>
      </c>
      <c r="P11" s="15">
        <v>4260000</v>
      </c>
      <c r="Q11" s="15">
        <f t="shared" si="2"/>
        <v>4260000</v>
      </c>
      <c r="R11" s="35">
        <f t="shared" si="3"/>
        <v>375</v>
      </c>
      <c r="S11" s="14">
        <f t="shared" si="6"/>
        <v>4714123</v>
      </c>
      <c r="T11" s="16">
        <v>0</v>
      </c>
      <c r="U11" s="15">
        <v>1500000</v>
      </c>
      <c r="V11" s="14">
        <v>2240000</v>
      </c>
      <c r="W11" s="12" t="s">
        <v>294</v>
      </c>
      <c r="X11" s="12"/>
      <c r="Y11" s="12" t="s">
        <v>295</v>
      </c>
      <c r="Z11" s="12">
        <v>1</v>
      </c>
      <c r="AA11" s="12">
        <v>5</v>
      </c>
      <c r="AB11" s="12" t="s">
        <v>100</v>
      </c>
      <c r="AC11" s="12" t="s">
        <v>100</v>
      </c>
      <c r="AD11" s="17">
        <v>44470</v>
      </c>
      <c r="AE11" s="12" t="s">
        <v>100</v>
      </c>
      <c r="AF11" s="12" t="s">
        <v>100</v>
      </c>
      <c r="AG11" s="12" t="s">
        <v>100</v>
      </c>
      <c r="AH11" s="12" t="s">
        <v>100</v>
      </c>
      <c r="AI11" s="12" t="s">
        <v>100</v>
      </c>
      <c r="AJ11" s="12" t="s">
        <v>100</v>
      </c>
      <c r="AK11" s="12" t="s">
        <v>100</v>
      </c>
      <c r="AL11" s="12">
        <v>0</v>
      </c>
      <c r="AM11" s="12" t="s">
        <v>196</v>
      </c>
      <c r="AN11" s="12" t="s">
        <v>100</v>
      </c>
      <c r="AO11" s="12" t="b">
        <v>0</v>
      </c>
      <c r="AP11" s="12" t="s">
        <v>143</v>
      </c>
      <c r="AQ11" s="12" t="b">
        <v>1</v>
      </c>
      <c r="AR11" s="13">
        <v>3302</v>
      </c>
      <c r="AS11" s="14">
        <f t="shared" ref="AS11:AS12" si="9">O11/AR11</f>
        <v>1514.2337976983647</v>
      </c>
      <c r="AT11" s="12" t="s">
        <v>100</v>
      </c>
      <c r="AU11" s="12">
        <v>792000</v>
      </c>
      <c r="AV11" s="17">
        <v>44896</v>
      </c>
      <c r="AW11" s="17">
        <v>44013</v>
      </c>
      <c r="AX11" s="12">
        <v>600000</v>
      </c>
      <c r="AY11" s="17">
        <v>44287</v>
      </c>
      <c r="AZ11" s="12" t="b">
        <v>0</v>
      </c>
      <c r="BA11" s="12">
        <v>6.38</v>
      </c>
      <c r="BB11" s="12">
        <v>23.51</v>
      </c>
      <c r="BC11" s="19">
        <v>1969</v>
      </c>
      <c r="BD11" s="19">
        <v>572</v>
      </c>
      <c r="BE11" s="12">
        <v>5900000</v>
      </c>
      <c r="BF11" s="12" t="b">
        <v>0</v>
      </c>
      <c r="BG11" s="12" t="s">
        <v>100</v>
      </c>
      <c r="BH11" s="12" t="s">
        <v>100</v>
      </c>
      <c r="BI11" s="12" t="s">
        <v>100</v>
      </c>
      <c r="BJ11" s="12" t="s">
        <v>100</v>
      </c>
      <c r="BK11" s="12" t="s">
        <v>100</v>
      </c>
      <c r="BL11" s="12" t="b">
        <v>0</v>
      </c>
      <c r="BM11" s="12" t="s">
        <v>100</v>
      </c>
      <c r="BN11" s="12" t="s">
        <v>100</v>
      </c>
      <c r="BO11" s="12" t="s">
        <v>100</v>
      </c>
      <c r="BP11" s="12" t="s">
        <v>100</v>
      </c>
      <c r="BQ11" s="12" t="s">
        <v>100</v>
      </c>
      <c r="BR11" s="12" t="s">
        <v>100</v>
      </c>
      <c r="BS11" s="12" t="s">
        <v>100</v>
      </c>
      <c r="BT11" s="12" t="s">
        <v>195</v>
      </c>
      <c r="BU11" s="12" t="s">
        <v>100</v>
      </c>
      <c r="BV11" s="12" t="s">
        <v>100</v>
      </c>
      <c r="BW11" s="12" t="s">
        <v>100</v>
      </c>
      <c r="BX11" s="12" t="s">
        <v>296</v>
      </c>
      <c r="BY11" s="12" t="s">
        <v>100</v>
      </c>
      <c r="BZ11" s="12" t="s">
        <v>100</v>
      </c>
      <c r="CA11" s="12" t="b">
        <v>0</v>
      </c>
      <c r="CB11" s="12" t="s">
        <v>100</v>
      </c>
      <c r="CC11" s="12">
        <v>250000</v>
      </c>
      <c r="CD11" s="12">
        <v>0</v>
      </c>
      <c r="CE11" s="12" t="s">
        <v>297</v>
      </c>
      <c r="CF11" s="12" t="s">
        <v>100</v>
      </c>
      <c r="CG11" s="12" t="s">
        <v>100</v>
      </c>
      <c r="CH11" s="12" t="s">
        <v>100</v>
      </c>
      <c r="CI11" s="12" t="s">
        <v>100</v>
      </c>
      <c r="CJ11" s="12" t="s">
        <v>100</v>
      </c>
      <c r="CK11" s="12" t="s">
        <v>100</v>
      </c>
      <c r="CL11" s="12">
        <v>1</v>
      </c>
      <c r="CM11" s="20"/>
      <c r="CN11" s="16"/>
      <c r="CO11" s="20"/>
      <c r="CP11" s="20"/>
    </row>
    <row r="12" spans="1:95" ht="30" customHeight="1" x14ac:dyDescent="0.25">
      <c r="A12" s="106">
        <v>31</v>
      </c>
      <c r="B12" s="9">
        <v>140</v>
      </c>
      <c r="C12" s="10" t="s">
        <v>304</v>
      </c>
      <c r="D12" s="12" t="s">
        <v>305</v>
      </c>
      <c r="E12" s="11" t="s">
        <v>252</v>
      </c>
      <c r="F12" s="11" t="s">
        <v>300</v>
      </c>
      <c r="G12" s="12" t="s">
        <v>254</v>
      </c>
      <c r="H12" s="12" t="s">
        <v>255</v>
      </c>
      <c r="I12" s="11" t="s">
        <v>153</v>
      </c>
      <c r="J12" s="37">
        <v>677</v>
      </c>
      <c r="K12" s="35">
        <f t="shared" si="0"/>
        <v>400</v>
      </c>
      <c r="L12" s="54">
        <f t="shared" si="4"/>
        <v>9.6861376633373248E-4</v>
      </c>
      <c r="M12" s="54">
        <f t="shared" si="5"/>
        <v>0.45466656365309038</v>
      </c>
      <c r="N12" s="14">
        <v>270800</v>
      </c>
      <c r="O12" s="15">
        <f t="shared" si="1"/>
        <v>270800</v>
      </c>
      <c r="P12" s="15">
        <v>270800</v>
      </c>
      <c r="Q12" s="15">
        <f t="shared" si="2"/>
        <v>270800</v>
      </c>
      <c r="R12" s="35">
        <f t="shared" si="3"/>
        <v>400</v>
      </c>
      <c r="S12" s="14">
        <f t="shared" si="6"/>
        <v>4984923</v>
      </c>
      <c r="T12" s="16">
        <v>0</v>
      </c>
      <c r="U12" s="15">
        <v>0</v>
      </c>
      <c r="V12" s="14"/>
      <c r="W12" s="12"/>
      <c r="X12" s="12"/>
      <c r="Y12" s="12" t="s">
        <v>195</v>
      </c>
      <c r="Z12" s="12" t="s">
        <v>100</v>
      </c>
      <c r="AA12" s="12" t="s">
        <v>100</v>
      </c>
      <c r="AB12" s="12" t="s">
        <v>100</v>
      </c>
      <c r="AC12" s="12" t="s">
        <v>100</v>
      </c>
      <c r="AD12" s="17">
        <v>43983</v>
      </c>
      <c r="AE12" s="12" t="s">
        <v>100</v>
      </c>
      <c r="AF12" s="12" t="s">
        <v>100</v>
      </c>
      <c r="AG12" s="12" t="s">
        <v>100</v>
      </c>
      <c r="AH12" s="12" t="s">
        <v>100</v>
      </c>
      <c r="AI12" s="12" t="s">
        <v>100</v>
      </c>
      <c r="AJ12" s="12" t="s">
        <v>100</v>
      </c>
      <c r="AK12" s="12" t="s">
        <v>100</v>
      </c>
      <c r="AL12" s="12">
        <v>0</v>
      </c>
      <c r="AM12" s="12" t="s">
        <v>266</v>
      </c>
      <c r="AN12" s="12">
        <v>16932</v>
      </c>
      <c r="AO12" s="12" t="b">
        <v>0</v>
      </c>
      <c r="AP12" s="12" t="s">
        <v>102</v>
      </c>
      <c r="AQ12" s="12" t="b">
        <v>0</v>
      </c>
      <c r="AR12" s="13">
        <v>17</v>
      </c>
      <c r="AS12" s="14">
        <f t="shared" si="9"/>
        <v>15929.411764705883</v>
      </c>
      <c r="AT12" s="12" t="s">
        <v>100</v>
      </c>
      <c r="AU12" s="12" t="s">
        <v>100</v>
      </c>
      <c r="AV12" s="17">
        <v>44926</v>
      </c>
      <c r="AW12" s="17">
        <v>43617</v>
      </c>
      <c r="AX12" s="12">
        <v>90266</v>
      </c>
      <c r="AY12" s="17">
        <v>43983</v>
      </c>
      <c r="AZ12" s="12" t="b">
        <v>0</v>
      </c>
      <c r="BA12" s="12" t="s">
        <v>100</v>
      </c>
      <c r="BB12" s="12" t="s">
        <v>100</v>
      </c>
      <c r="BC12" s="19">
        <v>15929</v>
      </c>
      <c r="BD12" s="19">
        <v>400</v>
      </c>
      <c r="BE12" s="12">
        <v>180534</v>
      </c>
      <c r="BF12" s="12" t="b">
        <v>0</v>
      </c>
      <c r="BG12" s="12" t="s">
        <v>100</v>
      </c>
      <c r="BH12" s="12" t="s">
        <v>100</v>
      </c>
      <c r="BI12" s="12" t="s">
        <v>100</v>
      </c>
      <c r="BJ12" s="12" t="s">
        <v>100</v>
      </c>
      <c r="BK12" s="12" t="s">
        <v>100</v>
      </c>
      <c r="BL12" s="12" t="b">
        <v>0</v>
      </c>
      <c r="BM12" s="12" t="s">
        <v>100</v>
      </c>
      <c r="BN12" s="12" t="s">
        <v>100</v>
      </c>
      <c r="BO12" s="12" t="s">
        <v>100</v>
      </c>
      <c r="BP12" s="12" t="s">
        <v>100</v>
      </c>
      <c r="BQ12" s="12" t="s">
        <v>100</v>
      </c>
      <c r="BR12" s="12" t="s">
        <v>100</v>
      </c>
      <c r="BS12" s="12" t="s">
        <v>100</v>
      </c>
      <c r="BT12" s="12" t="s">
        <v>100</v>
      </c>
      <c r="BU12" s="12" t="s">
        <v>100</v>
      </c>
      <c r="BV12" s="12" t="s">
        <v>100</v>
      </c>
      <c r="BW12" s="12" t="s">
        <v>100</v>
      </c>
      <c r="BX12" s="12" t="s">
        <v>306</v>
      </c>
      <c r="BY12" s="12" t="s">
        <v>100</v>
      </c>
      <c r="BZ12" s="12" t="s">
        <v>100</v>
      </c>
      <c r="CA12" s="12" t="b">
        <v>0</v>
      </c>
      <c r="CB12" s="12" t="s">
        <v>100</v>
      </c>
      <c r="CC12" s="12">
        <v>190000</v>
      </c>
      <c r="CD12" s="12">
        <v>0</v>
      </c>
      <c r="CE12" s="12" t="s">
        <v>303</v>
      </c>
      <c r="CF12" s="12" t="s">
        <v>100</v>
      </c>
      <c r="CG12" s="12" t="s">
        <v>100</v>
      </c>
      <c r="CH12" s="12" t="s">
        <v>100</v>
      </c>
      <c r="CI12" s="12" t="s">
        <v>100</v>
      </c>
      <c r="CJ12" s="12" t="s">
        <v>100</v>
      </c>
      <c r="CK12" s="12" t="s">
        <v>100</v>
      </c>
      <c r="CL12" s="12">
        <v>1</v>
      </c>
      <c r="CM12" s="20"/>
      <c r="CN12" s="16"/>
      <c r="CO12" s="20"/>
      <c r="CP12" s="20"/>
    </row>
    <row r="13" spans="1:95" ht="30" customHeight="1" x14ac:dyDescent="0.25">
      <c r="A13" s="106">
        <v>38</v>
      </c>
      <c r="B13" s="9">
        <v>136</v>
      </c>
      <c r="C13" s="10" t="s">
        <v>334</v>
      </c>
      <c r="D13" s="12" t="s">
        <v>335</v>
      </c>
      <c r="E13" s="11" t="s">
        <v>149</v>
      </c>
      <c r="F13" s="11" t="s">
        <v>288</v>
      </c>
      <c r="G13" s="12" t="s">
        <v>151</v>
      </c>
      <c r="H13" s="12" t="s">
        <v>152</v>
      </c>
      <c r="I13" s="11" t="s">
        <v>153</v>
      </c>
      <c r="J13" s="37">
        <v>8687</v>
      </c>
      <c r="K13" s="35">
        <f t="shared" si="0"/>
        <v>1036.0308506964429</v>
      </c>
      <c r="L13" s="54">
        <f t="shared" si="4"/>
        <v>1.2428874133147909E-2</v>
      </c>
      <c r="M13" s="54">
        <f t="shared" si="5"/>
        <v>0.4670954377862383</v>
      </c>
      <c r="N13" s="14">
        <v>9000000</v>
      </c>
      <c r="O13" s="15">
        <f t="shared" si="1"/>
        <v>9000000</v>
      </c>
      <c r="P13" s="15">
        <v>9000000</v>
      </c>
      <c r="Q13" s="15">
        <f t="shared" si="2"/>
        <v>9000000</v>
      </c>
      <c r="R13" s="35">
        <f t="shared" si="3"/>
        <v>1036.0308506964429</v>
      </c>
      <c r="S13" s="14">
        <f t="shared" si="6"/>
        <v>13984923</v>
      </c>
      <c r="T13" s="16">
        <v>0</v>
      </c>
      <c r="U13" s="15">
        <v>0</v>
      </c>
      <c r="V13" s="14"/>
      <c r="W13" s="12" t="s">
        <v>289</v>
      </c>
      <c r="X13" s="12"/>
      <c r="Y13" s="12" t="s">
        <v>154</v>
      </c>
      <c r="Z13" s="12" t="s">
        <v>100</v>
      </c>
      <c r="AA13" s="12" t="s">
        <v>100</v>
      </c>
      <c r="AB13" s="12" t="s">
        <v>100</v>
      </c>
      <c r="AC13" s="12" t="s">
        <v>100</v>
      </c>
      <c r="AD13" s="17">
        <v>44563</v>
      </c>
      <c r="AE13" s="12" t="s">
        <v>100</v>
      </c>
      <c r="AF13" s="12" t="s">
        <v>100</v>
      </c>
      <c r="AG13" s="12" t="s">
        <v>100</v>
      </c>
      <c r="AH13" s="12" t="s">
        <v>100</v>
      </c>
      <c r="AI13" s="12" t="s">
        <v>100</v>
      </c>
      <c r="AJ13" s="12" t="s">
        <v>100</v>
      </c>
      <c r="AK13" s="12" t="s">
        <v>100</v>
      </c>
      <c r="AL13" s="12">
        <v>0</v>
      </c>
      <c r="AM13" s="12" t="s">
        <v>155</v>
      </c>
      <c r="AN13" s="12" t="s">
        <v>100</v>
      </c>
      <c r="AO13" s="12" t="b">
        <v>0</v>
      </c>
      <c r="AP13" s="12" t="s">
        <v>102</v>
      </c>
      <c r="AQ13" s="12" t="b">
        <v>0</v>
      </c>
      <c r="AR13" s="13">
        <v>0</v>
      </c>
      <c r="AS13" s="14">
        <v>0</v>
      </c>
      <c r="AT13" s="12" t="s">
        <v>100</v>
      </c>
      <c r="AU13" s="12" t="s">
        <v>100</v>
      </c>
      <c r="AV13" s="17">
        <v>45170</v>
      </c>
      <c r="AW13" s="17">
        <v>44166</v>
      </c>
      <c r="AX13" s="12">
        <v>220000</v>
      </c>
      <c r="AY13" s="17">
        <v>44440</v>
      </c>
      <c r="AZ13" s="12" t="b">
        <v>0</v>
      </c>
      <c r="BA13" s="12" t="s">
        <v>100</v>
      </c>
      <c r="BB13" s="12" t="s">
        <v>100</v>
      </c>
      <c r="BC13" s="19" t="s">
        <v>100</v>
      </c>
      <c r="BD13" s="19">
        <v>276</v>
      </c>
      <c r="BE13" s="12" t="s">
        <v>100</v>
      </c>
      <c r="BF13" s="12" t="b">
        <v>0</v>
      </c>
      <c r="BG13" s="12" t="s">
        <v>100</v>
      </c>
      <c r="BH13" s="12" t="s">
        <v>100</v>
      </c>
      <c r="BI13" s="12">
        <v>8687</v>
      </c>
      <c r="BJ13" s="12" t="s">
        <v>100</v>
      </c>
      <c r="BK13" s="12" t="s">
        <v>100</v>
      </c>
      <c r="BL13" s="12" t="b">
        <v>1</v>
      </c>
      <c r="BM13" s="12" t="s">
        <v>100</v>
      </c>
      <c r="BN13" s="12">
        <v>1700000</v>
      </c>
      <c r="BO13" s="12" t="s">
        <v>100</v>
      </c>
      <c r="BP13" s="12" t="s">
        <v>100</v>
      </c>
      <c r="BQ13" s="12" t="s">
        <v>100</v>
      </c>
      <c r="BR13" s="12" t="s">
        <v>100</v>
      </c>
      <c r="BS13" s="12" t="s">
        <v>100</v>
      </c>
      <c r="BT13" s="12" t="s">
        <v>290</v>
      </c>
      <c r="BU13" s="12">
        <v>540</v>
      </c>
      <c r="BV13" s="12">
        <v>0</v>
      </c>
      <c r="BW13" s="12" t="s">
        <v>100</v>
      </c>
      <c r="BX13" s="12" t="s">
        <v>336</v>
      </c>
      <c r="BY13" s="12" t="s">
        <v>100</v>
      </c>
      <c r="BZ13" s="12" t="s">
        <v>100</v>
      </c>
      <c r="CA13" s="12" t="b">
        <v>1</v>
      </c>
      <c r="CB13" s="12">
        <v>1220000</v>
      </c>
      <c r="CC13" s="12">
        <v>0</v>
      </c>
      <c r="CD13" s="12">
        <v>0</v>
      </c>
      <c r="CE13" s="12" t="s">
        <v>291</v>
      </c>
      <c r="CF13" s="12" t="s">
        <v>100</v>
      </c>
      <c r="CG13" s="12" t="s">
        <v>100</v>
      </c>
      <c r="CH13" s="12" t="s">
        <v>100</v>
      </c>
      <c r="CI13" s="12" t="s">
        <v>100</v>
      </c>
      <c r="CJ13" s="12" t="s">
        <v>100</v>
      </c>
      <c r="CK13" s="12" t="s">
        <v>100</v>
      </c>
      <c r="CL13" s="12">
        <v>1</v>
      </c>
      <c r="CM13" s="20"/>
      <c r="CN13" s="16"/>
      <c r="CO13" s="20"/>
      <c r="CP13" s="20"/>
      <c r="CQ13" s="21" t="s">
        <v>337</v>
      </c>
    </row>
    <row r="14" spans="1:95" ht="30" customHeight="1" x14ac:dyDescent="0.25">
      <c r="A14" s="106">
        <v>40</v>
      </c>
      <c r="B14" s="9" t="s">
        <v>342</v>
      </c>
      <c r="C14" s="10" t="s">
        <v>343</v>
      </c>
      <c r="D14" s="11" t="s">
        <v>344</v>
      </c>
      <c r="E14" s="11" t="s">
        <v>345</v>
      </c>
      <c r="F14" s="11" t="s">
        <v>288</v>
      </c>
      <c r="G14" s="12" t="s">
        <v>346</v>
      </c>
      <c r="H14" s="12" t="s">
        <v>347</v>
      </c>
      <c r="I14" s="11" t="s">
        <v>153</v>
      </c>
      <c r="J14" s="37">
        <v>618</v>
      </c>
      <c r="K14" s="35">
        <f t="shared" si="0"/>
        <v>1148.4546925566342</v>
      </c>
      <c r="L14" s="54">
        <f t="shared" si="4"/>
        <v>8.8419986350701135E-4</v>
      </c>
      <c r="M14" s="54">
        <f t="shared" si="5"/>
        <v>0.46797963764974532</v>
      </c>
      <c r="N14" s="14">
        <v>709745</v>
      </c>
      <c r="O14" s="15">
        <f t="shared" si="1"/>
        <v>709745</v>
      </c>
      <c r="P14" s="15">
        <v>926250</v>
      </c>
      <c r="Q14" s="15">
        <f t="shared" si="2"/>
        <v>709745</v>
      </c>
      <c r="R14" s="35">
        <f t="shared" si="3"/>
        <v>1148.4546925566342</v>
      </c>
      <c r="S14" s="14">
        <f t="shared" si="6"/>
        <v>14694668</v>
      </c>
      <c r="T14" s="16">
        <v>0</v>
      </c>
      <c r="U14" s="15">
        <v>0</v>
      </c>
      <c r="V14" s="14"/>
      <c r="W14" s="12"/>
      <c r="X14" s="12"/>
      <c r="Y14" s="12" t="s">
        <v>195</v>
      </c>
      <c r="Z14" s="12" t="s">
        <v>100</v>
      </c>
      <c r="AA14" s="12" t="s">
        <v>100</v>
      </c>
      <c r="AB14" s="12" t="s">
        <v>100</v>
      </c>
      <c r="AC14" s="12" t="s">
        <v>100</v>
      </c>
      <c r="AD14" s="17">
        <v>44105</v>
      </c>
      <c r="AE14" s="12" t="s">
        <v>100</v>
      </c>
      <c r="AF14" s="12" t="s">
        <v>100</v>
      </c>
      <c r="AG14" s="12" t="s">
        <v>100</v>
      </c>
      <c r="AH14" s="12" t="s">
        <v>100</v>
      </c>
      <c r="AI14" s="12" t="s">
        <v>100</v>
      </c>
      <c r="AJ14" s="12" t="s">
        <v>100</v>
      </c>
      <c r="AK14" s="12" t="s">
        <v>100</v>
      </c>
      <c r="AL14" s="12">
        <v>0</v>
      </c>
      <c r="AM14" s="12">
        <v>3212618646</v>
      </c>
      <c r="AN14" s="12" t="s">
        <v>100</v>
      </c>
      <c r="AO14" s="12" t="b">
        <v>0</v>
      </c>
      <c r="AP14" s="12" t="s">
        <v>102</v>
      </c>
      <c r="AQ14" s="12" t="b">
        <v>0</v>
      </c>
      <c r="AR14" s="13">
        <v>0</v>
      </c>
      <c r="AS14" s="14">
        <v>0</v>
      </c>
      <c r="AT14" s="12" t="s">
        <v>100</v>
      </c>
      <c r="AU14" s="12" t="s">
        <v>100</v>
      </c>
      <c r="AV14" s="17">
        <v>44256</v>
      </c>
      <c r="AW14" s="17">
        <v>43891</v>
      </c>
      <c r="AX14" s="12">
        <v>100000</v>
      </c>
      <c r="AY14" s="17">
        <v>43983</v>
      </c>
      <c r="AZ14" s="12" t="b">
        <v>0</v>
      </c>
      <c r="BA14" s="12" t="s">
        <v>100</v>
      </c>
      <c r="BB14" s="12" t="s">
        <v>100</v>
      </c>
      <c r="BC14" s="19" t="s">
        <v>100</v>
      </c>
      <c r="BD14" s="19">
        <v>1149</v>
      </c>
      <c r="BE14" s="12" t="s">
        <v>100</v>
      </c>
      <c r="BF14" s="12" t="b">
        <v>0</v>
      </c>
      <c r="BG14" s="12" t="s">
        <v>100</v>
      </c>
      <c r="BH14" s="12" t="s">
        <v>100</v>
      </c>
      <c r="BI14" s="12">
        <v>618</v>
      </c>
      <c r="BJ14" s="12" t="s">
        <v>100</v>
      </c>
      <c r="BK14" s="12" t="s">
        <v>100</v>
      </c>
      <c r="BL14" s="12" t="b">
        <v>1</v>
      </c>
      <c r="BM14" s="12" t="s">
        <v>100</v>
      </c>
      <c r="BN14" s="12">
        <v>195000</v>
      </c>
      <c r="BO14" s="12" t="s">
        <v>100</v>
      </c>
      <c r="BP14" s="12" t="s">
        <v>100</v>
      </c>
      <c r="BQ14" s="12" t="s">
        <v>100</v>
      </c>
      <c r="BR14" s="12" t="s">
        <v>100</v>
      </c>
      <c r="BS14" s="12" t="s">
        <v>100</v>
      </c>
      <c r="BT14" s="12" t="s">
        <v>348</v>
      </c>
      <c r="BU14" s="12">
        <v>13</v>
      </c>
      <c r="BV14" s="12" t="s">
        <v>100</v>
      </c>
      <c r="BW14" s="12" t="s">
        <v>100</v>
      </c>
      <c r="BX14" s="12" t="s">
        <v>349</v>
      </c>
      <c r="BY14" s="12" t="s">
        <v>100</v>
      </c>
      <c r="BZ14" s="12" t="s">
        <v>100</v>
      </c>
      <c r="CA14" s="12" t="b">
        <v>1</v>
      </c>
      <c r="CB14" s="12">
        <v>18720</v>
      </c>
      <c r="CC14" s="12">
        <v>100000</v>
      </c>
      <c r="CD14" s="12">
        <v>0</v>
      </c>
      <c r="CE14" s="12" t="s">
        <v>350</v>
      </c>
      <c r="CF14" s="12" t="s">
        <v>100</v>
      </c>
      <c r="CG14" s="12" t="s">
        <v>100</v>
      </c>
      <c r="CH14" s="12" t="s">
        <v>100</v>
      </c>
      <c r="CI14" s="12" t="s">
        <v>100</v>
      </c>
      <c r="CJ14" s="12" t="s">
        <v>100</v>
      </c>
      <c r="CK14" s="12" t="s">
        <v>100</v>
      </c>
      <c r="CL14" s="12">
        <v>1</v>
      </c>
      <c r="CM14" s="20"/>
      <c r="CN14" s="16"/>
      <c r="CO14" s="20"/>
      <c r="CP14" s="20"/>
      <c r="CQ14" s="21" t="s">
        <v>351</v>
      </c>
    </row>
    <row r="15" spans="1:95" ht="30" customHeight="1" x14ac:dyDescent="0.25">
      <c r="A15" s="9"/>
      <c r="B15" s="9"/>
      <c r="C15" s="24" t="s">
        <v>437</v>
      </c>
      <c r="D15" s="11"/>
      <c r="E15" s="11"/>
      <c r="F15" s="11"/>
      <c r="G15" s="11"/>
      <c r="H15" s="11"/>
      <c r="I15" s="11"/>
      <c r="J15" s="38">
        <f>SUM(J3:J14)</f>
        <v>25147.5</v>
      </c>
      <c r="K15" s="13"/>
      <c r="L15" s="54"/>
      <c r="M15" s="54"/>
      <c r="N15" s="39">
        <f>SUM(N3:N14)</f>
        <v>18591605</v>
      </c>
      <c r="O15" s="15"/>
      <c r="P15" s="15"/>
      <c r="Q15" s="33">
        <f>SUM(Q3:Q14)</f>
        <v>14694668</v>
      </c>
      <c r="R15" s="14"/>
      <c r="S15" s="14"/>
      <c r="T15" s="16"/>
      <c r="U15" s="15"/>
      <c r="V15" s="14"/>
      <c r="W15" s="15"/>
      <c r="X15" s="15"/>
      <c r="Y15" s="15"/>
      <c r="Z15" s="12"/>
      <c r="AA15" s="12"/>
      <c r="AB15" s="12"/>
      <c r="AC15" s="12"/>
      <c r="AD15" s="17"/>
      <c r="AE15" s="12"/>
      <c r="AF15" s="17"/>
      <c r="AG15" s="12"/>
      <c r="AH15" s="12"/>
      <c r="AI15" s="12"/>
      <c r="AJ15" s="12"/>
      <c r="AK15" s="12"/>
      <c r="AL15" s="12"/>
      <c r="AM15" s="12"/>
      <c r="AN15" s="12"/>
      <c r="AO15" s="12"/>
      <c r="AP15" s="12"/>
      <c r="AQ15" s="12"/>
      <c r="AR15" s="38">
        <f>SUM(AR3:AR14)</f>
        <v>3771.15</v>
      </c>
      <c r="AS15" s="14"/>
      <c r="AT15" s="12"/>
      <c r="AU15" s="12"/>
      <c r="AV15" s="17"/>
      <c r="AW15" s="17"/>
      <c r="AX15" s="12"/>
      <c r="AY15" s="17"/>
      <c r="AZ15" s="12"/>
      <c r="BA15" s="12"/>
      <c r="BB15" s="12"/>
      <c r="BC15" s="19"/>
      <c r="BD15" s="19"/>
      <c r="BE15" s="12"/>
      <c r="BF15" s="15"/>
      <c r="BG15" s="15"/>
      <c r="BH15" s="15"/>
      <c r="BI15" s="15"/>
      <c r="BJ15" s="17"/>
      <c r="BK15" s="12"/>
      <c r="BL15" s="17"/>
      <c r="BM15" s="12"/>
      <c r="BN15" s="12"/>
      <c r="BO15" s="12"/>
      <c r="BP15" s="19"/>
      <c r="BQ15" s="19"/>
      <c r="BR15" s="12"/>
      <c r="BS15" s="12"/>
      <c r="BT15" s="12"/>
      <c r="BU15" s="12"/>
      <c r="BV15" s="12"/>
      <c r="BW15" s="12"/>
      <c r="BX15" s="12"/>
      <c r="BY15" s="12"/>
      <c r="BZ15" s="12"/>
      <c r="CA15" s="12"/>
      <c r="CB15" s="12"/>
      <c r="CC15" s="12"/>
      <c r="CD15" s="12"/>
      <c r="CE15" s="12"/>
      <c r="CF15" s="12"/>
      <c r="CG15" s="12"/>
      <c r="CH15" s="12"/>
      <c r="CI15" s="12"/>
      <c r="CJ15" s="12"/>
      <c r="CK15" s="12"/>
      <c r="CL15" s="12"/>
      <c r="CM15" s="20"/>
      <c r="CN15" s="16"/>
      <c r="CO15" s="20"/>
      <c r="CP15" s="20"/>
    </row>
    <row r="17" spans="13:14" x14ac:dyDescent="0.25">
      <c r="M17" s="55">
        <f>M14-M2</f>
        <v>3.5979637649745322E-2</v>
      </c>
      <c r="N17" s="28" t="s">
        <v>450</v>
      </c>
    </row>
  </sheetData>
  <pageMargins left="0.25" right="0.25" top="0.75" bottom="0.75" header="0.3" footer="0.3"/>
  <pageSetup paperSize="17" scale="9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792EB-48C5-4D6E-A7C6-F1741872A69E}">
  <sheetPr>
    <pageSetUpPr fitToPage="1"/>
  </sheetPr>
  <dimension ref="A1:CP81"/>
  <sheetViews>
    <sheetView workbookViewId="0">
      <pane xSplit="4" topLeftCell="E1" activePane="topRight" state="frozen"/>
      <selection pane="topRight" activeCell="C19" sqref="C19"/>
    </sheetView>
  </sheetViews>
  <sheetFormatPr defaultColWidth="8.85546875" defaultRowHeight="15" x14ac:dyDescent="0.25"/>
  <cols>
    <col min="1" max="1" width="3.7109375" style="21" bestFit="1" customWidth="1"/>
    <col min="2" max="2" width="4" style="25" bestFit="1" customWidth="1"/>
    <col min="3" max="3" width="29.28515625" style="26" customWidth="1"/>
    <col min="4" max="4" width="255.7109375" style="21" hidden="1" customWidth="1"/>
    <col min="5" max="5" width="19.28515625" style="26" customWidth="1"/>
    <col min="6" max="6" width="17.42578125" style="26" customWidth="1"/>
    <col min="7" max="7" width="27.7109375" style="21" hidden="1" customWidth="1"/>
    <col min="8" max="8" width="47.28515625" style="21" hidden="1" customWidth="1"/>
    <col min="9" max="9" width="17" style="26" customWidth="1"/>
    <col min="10" max="10" width="9" style="27" bestFit="1" customWidth="1"/>
    <col min="11" max="11" width="10" style="28" bestFit="1" customWidth="1"/>
    <col min="12" max="12" width="13.7109375" style="28" bestFit="1" customWidth="1"/>
    <col min="13" max="13" width="10.85546875" style="29" hidden="1" customWidth="1"/>
    <col min="14" max="14" width="10.85546875" style="21" hidden="1" customWidth="1"/>
    <col min="15" max="15" width="14.5703125" style="29" bestFit="1" customWidth="1"/>
    <col min="16" max="16" width="9" style="28" bestFit="1" customWidth="1"/>
    <col min="17" max="17" width="14.5703125" style="28" bestFit="1" customWidth="1"/>
    <col min="18" max="18" width="14.5703125" style="28" customWidth="1"/>
    <col min="19" max="19" width="13.7109375" style="30" bestFit="1" customWidth="1"/>
    <col min="20" max="20" width="9.85546875" style="21" hidden="1" customWidth="1"/>
    <col min="21" max="21" width="14.7109375" style="28" bestFit="1" customWidth="1"/>
    <col min="22" max="22" width="22.85546875" style="21" hidden="1" customWidth="1"/>
    <col min="23" max="23" width="18" style="21" customWidth="1"/>
    <col min="24" max="30" width="39.85546875" style="21" hidden="1" customWidth="1"/>
    <col min="31" max="31" width="39.85546875" style="31" hidden="1" customWidth="1"/>
    <col min="32" max="42" width="39.85546875" style="21" hidden="1" customWidth="1"/>
    <col min="43" max="43" width="7" style="27" bestFit="1" customWidth="1"/>
    <col min="44" max="44" width="11.140625" style="28" bestFit="1" customWidth="1"/>
    <col min="45" max="45" width="19.140625" style="21" hidden="1" customWidth="1"/>
    <col min="46" max="46" width="8.85546875" style="21" hidden="1" customWidth="1"/>
    <col min="47" max="48" width="10.5703125" style="21" hidden="1" customWidth="1"/>
    <col min="49" max="49" width="8" style="21" hidden="1" customWidth="1"/>
    <col min="50" max="50" width="10.5703125" style="21" hidden="1" customWidth="1"/>
    <col min="51" max="53" width="6.28515625" style="21" hidden="1" customWidth="1"/>
    <col min="54" max="54" width="10" style="31" hidden="1" customWidth="1"/>
    <col min="55" max="55" width="10" style="21" hidden="1" customWidth="1"/>
    <col min="56" max="56" width="9" style="21" hidden="1" customWidth="1"/>
    <col min="57" max="57" width="5.7109375" style="29" hidden="1" customWidth="1"/>
    <col min="58" max="58" width="6.28515625" style="29" hidden="1" customWidth="1"/>
    <col min="59" max="59" width="8" style="29" hidden="1" customWidth="1"/>
    <col min="60" max="60" width="6.28515625" style="29" hidden="1" customWidth="1"/>
    <col min="61" max="61" width="11.7109375" style="31" hidden="1" customWidth="1"/>
    <col min="62" max="62" width="7" style="21" hidden="1" customWidth="1"/>
    <col min="63" max="63" width="11.7109375" style="31" hidden="1" customWidth="1"/>
    <col min="64" max="64" width="5.42578125" style="21" hidden="1" customWidth="1"/>
    <col min="65" max="65" width="8" style="21" hidden="1" customWidth="1"/>
    <col min="66" max="66" width="6.28515625" style="21" hidden="1" customWidth="1"/>
    <col min="67" max="67" width="6.28515625" style="32" hidden="1" customWidth="1"/>
    <col min="68" max="68" width="5.42578125" style="32" hidden="1" customWidth="1"/>
    <col min="69" max="70" width="6.28515625" style="21" hidden="1" customWidth="1"/>
    <col min="71" max="71" width="255.7109375" style="21" hidden="1" customWidth="1"/>
    <col min="72" max="74" width="6.28515625" style="21" hidden="1" customWidth="1"/>
    <col min="75" max="75" width="176.28515625" style="21" hidden="1" customWidth="1"/>
    <col min="76" max="76" width="6.28515625" style="21" hidden="1" customWidth="1"/>
    <col min="77" max="77" width="10" style="21" hidden="1" customWidth="1"/>
    <col min="78" max="78" width="9" style="21" hidden="1" customWidth="1"/>
    <col min="79" max="80" width="8" style="21" hidden="1" customWidth="1"/>
    <col min="81" max="81" width="6.28515625" style="21" hidden="1" customWidth="1"/>
    <col min="82" max="82" width="255.7109375" style="21" hidden="1" customWidth="1"/>
    <col min="83" max="83" width="8" style="21" hidden="1" customWidth="1"/>
    <col min="84" max="84" width="7" style="21" hidden="1" customWidth="1"/>
    <col min="85" max="85" width="34" style="21" hidden="1" customWidth="1"/>
    <col min="86" max="87" width="6.28515625" style="21" hidden="1" customWidth="1"/>
    <col min="88" max="88" width="35.28515625" style="21" hidden="1" customWidth="1"/>
    <col min="89" max="89" width="6.28515625" style="21" hidden="1" customWidth="1"/>
    <col min="90" max="90" width="6.28515625" style="21" bestFit="1" customWidth="1"/>
    <col min="91" max="91" width="13.7109375" style="30" bestFit="1" customWidth="1"/>
    <col min="92" max="92" width="11.7109375" style="21" bestFit="1" customWidth="1"/>
    <col min="93" max="93" width="6.28515625" style="21" customWidth="1"/>
    <col min="94" max="94" width="20" style="21" hidden="1" customWidth="1"/>
    <col min="95" max="95" width="15" style="21" customWidth="1"/>
    <col min="96" max="96" width="25.85546875" style="21" customWidth="1"/>
    <col min="97" max="97" width="33.5703125" style="21" customWidth="1"/>
    <col min="98" max="98" width="25.140625" style="21" customWidth="1"/>
    <col min="99" max="99" width="25.42578125" style="21" customWidth="1"/>
    <col min="100" max="101" width="14.85546875" style="21" customWidth="1"/>
    <col min="102" max="16384" width="8.85546875" style="21"/>
  </cols>
  <sheetData>
    <row r="1" spans="1:94" s="8" customFormat="1" ht="93" customHeight="1" x14ac:dyDescent="0.25">
      <c r="A1" s="1" t="s">
        <v>461</v>
      </c>
      <c r="B1" s="1" t="s">
        <v>0</v>
      </c>
      <c r="C1" s="1" t="s">
        <v>1</v>
      </c>
      <c r="D1" s="1" t="s">
        <v>2</v>
      </c>
      <c r="E1" s="1" t="s">
        <v>3</v>
      </c>
      <c r="F1" s="1" t="s">
        <v>4</v>
      </c>
      <c r="G1" s="1" t="s">
        <v>5</v>
      </c>
      <c r="H1" s="1" t="s">
        <v>6</v>
      </c>
      <c r="I1" s="1" t="s">
        <v>436</v>
      </c>
      <c r="J1" s="36" t="s">
        <v>7</v>
      </c>
      <c r="K1" s="34" t="s">
        <v>10</v>
      </c>
      <c r="L1" s="3" t="s">
        <v>8</v>
      </c>
      <c r="M1" s="4" t="s">
        <v>9</v>
      </c>
      <c r="N1" s="4" t="s">
        <v>11</v>
      </c>
      <c r="O1" s="4" t="s">
        <v>12</v>
      </c>
      <c r="P1" s="34" t="s">
        <v>13</v>
      </c>
      <c r="Q1" s="3" t="s">
        <v>14</v>
      </c>
      <c r="R1" s="3" t="s">
        <v>459</v>
      </c>
      <c r="S1" s="5" t="s">
        <v>15</v>
      </c>
      <c r="T1" s="4" t="s">
        <v>16</v>
      </c>
      <c r="U1" s="3" t="s">
        <v>17</v>
      </c>
      <c r="V1" s="1" t="s">
        <v>18</v>
      </c>
      <c r="W1" s="1" t="s">
        <v>19</v>
      </c>
      <c r="X1" s="1" t="s">
        <v>20</v>
      </c>
      <c r="Y1" s="1" t="s">
        <v>21</v>
      </c>
      <c r="Z1" s="1" t="s">
        <v>22</v>
      </c>
      <c r="AA1" s="1" t="s">
        <v>23</v>
      </c>
      <c r="AB1" s="1" t="s">
        <v>24</v>
      </c>
      <c r="AC1" s="6" t="s">
        <v>25</v>
      </c>
      <c r="AD1" s="1" t="s">
        <v>26</v>
      </c>
      <c r="AE1" s="1" t="s">
        <v>27</v>
      </c>
      <c r="AF1" s="1" t="s">
        <v>28</v>
      </c>
      <c r="AG1" s="1" t="s">
        <v>29</v>
      </c>
      <c r="AH1" s="1" t="s">
        <v>30</v>
      </c>
      <c r="AI1" s="1" t="s">
        <v>31</v>
      </c>
      <c r="AJ1" s="1" t="s">
        <v>32</v>
      </c>
      <c r="AK1" s="1" t="s">
        <v>33</v>
      </c>
      <c r="AL1" s="1" t="s">
        <v>34</v>
      </c>
      <c r="AM1" s="1" t="s">
        <v>35</v>
      </c>
      <c r="AN1" s="1" t="s">
        <v>36</v>
      </c>
      <c r="AO1" s="1" t="s">
        <v>37</v>
      </c>
      <c r="AP1" s="1" t="s">
        <v>38</v>
      </c>
      <c r="AQ1" s="2" t="s">
        <v>39</v>
      </c>
      <c r="AR1" s="3" t="s">
        <v>40</v>
      </c>
      <c r="AS1" s="1" t="s">
        <v>41</v>
      </c>
      <c r="AT1" s="1" t="s">
        <v>42</v>
      </c>
      <c r="AU1" s="6" t="s">
        <v>43</v>
      </c>
      <c r="AV1" s="6" t="s">
        <v>44</v>
      </c>
      <c r="AW1" s="1" t="s">
        <v>45</v>
      </c>
      <c r="AX1" s="6" t="s">
        <v>46</v>
      </c>
      <c r="AY1" s="1" t="s">
        <v>47</v>
      </c>
      <c r="AZ1" s="1" t="s">
        <v>48</v>
      </c>
      <c r="BA1" s="1" t="s">
        <v>49</v>
      </c>
      <c r="BB1" s="7" t="s">
        <v>50</v>
      </c>
      <c r="BC1" s="7" t="s">
        <v>51</v>
      </c>
      <c r="BD1" s="1" t="s">
        <v>52</v>
      </c>
      <c r="BE1" s="1" t="s">
        <v>53</v>
      </c>
      <c r="BF1" s="1" t="s">
        <v>54</v>
      </c>
      <c r="BG1" s="1" t="s">
        <v>55</v>
      </c>
      <c r="BH1" s="1" t="s">
        <v>56</v>
      </c>
      <c r="BI1" s="1" t="s">
        <v>57</v>
      </c>
      <c r="BJ1" s="1" t="s">
        <v>58</v>
      </c>
      <c r="BK1" s="1" t="s">
        <v>59</v>
      </c>
      <c r="BL1" s="1" t="s">
        <v>60</v>
      </c>
      <c r="BM1" s="1" t="s">
        <v>61</v>
      </c>
      <c r="BN1" s="1" t="s">
        <v>62</v>
      </c>
      <c r="BO1" s="1" t="s">
        <v>63</v>
      </c>
      <c r="BP1" s="1" t="s">
        <v>64</v>
      </c>
      <c r="BQ1" s="1" t="s">
        <v>65</v>
      </c>
      <c r="BR1" s="1" t="s">
        <v>66</v>
      </c>
      <c r="BS1" s="1" t="s">
        <v>67</v>
      </c>
      <c r="BT1" s="1" t="s">
        <v>68</v>
      </c>
      <c r="BU1" s="1" t="s">
        <v>69</v>
      </c>
      <c r="BV1" s="1" t="s">
        <v>70</v>
      </c>
      <c r="BW1" s="1" t="s">
        <v>71</v>
      </c>
      <c r="BX1" s="1" t="s">
        <v>72</v>
      </c>
      <c r="BY1" s="1" t="s">
        <v>73</v>
      </c>
      <c r="BZ1" s="1" t="s">
        <v>74</v>
      </c>
      <c r="CA1" s="1" t="s">
        <v>75</v>
      </c>
      <c r="CB1" s="1" t="s">
        <v>76</v>
      </c>
      <c r="CC1" s="1" t="s">
        <v>77</v>
      </c>
      <c r="CD1" s="1" t="s">
        <v>78</v>
      </c>
      <c r="CE1" s="1" t="s">
        <v>79</v>
      </c>
      <c r="CF1" s="1" t="s">
        <v>80</v>
      </c>
      <c r="CG1" s="1" t="s">
        <v>81</v>
      </c>
      <c r="CH1" s="1" t="s">
        <v>82</v>
      </c>
      <c r="CI1" s="1" t="s">
        <v>83</v>
      </c>
      <c r="CJ1" s="1" t="s">
        <v>84</v>
      </c>
      <c r="CK1" s="1" t="s">
        <v>85</v>
      </c>
      <c r="CL1" s="1" t="s">
        <v>86</v>
      </c>
      <c r="CM1" s="5" t="s">
        <v>87</v>
      </c>
      <c r="CN1" s="1" t="s">
        <v>88</v>
      </c>
      <c r="CO1" s="1" t="s">
        <v>89</v>
      </c>
      <c r="CP1" s="1" t="s">
        <v>90</v>
      </c>
    </row>
    <row r="2" spans="1:94" ht="30" customHeight="1" x14ac:dyDescent="0.25">
      <c r="A2" s="9">
        <v>1</v>
      </c>
      <c r="B2" s="103" t="s">
        <v>91</v>
      </c>
      <c r="C2" s="10" t="s">
        <v>92</v>
      </c>
      <c r="D2" s="11" t="s">
        <v>93</v>
      </c>
      <c r="E2" s="11" t="s">
        <v>94</v>
      </c>
      <c r="F2" s="11" t="s">
        <v>95</v>
      </c>
      <c r="G2" s="12" t="s">
        <v>96</v>
      </c>
      <c r="H2" s="12" t="s">
        <v>97</v>
      </c>
      <c r="I2" s="11" t="s">
        <v>98</v>
      </c>
      <c r="J2" s="37">
        <v>3626</v>
      </c>
      <c r="K2" s="35">
        <f t="shared" ref="K2:K75" si="0">L2/J2</f>
        <v>82.735797021511303</v>
      </c>
      <c r="L2" s="14">
        <v>300000</v>
      </c>
      <c r="M2" s="15">
        <f t="shared" ref="M2:M75" si="1">L2-S2-T2</f>
        <v>300000</v>
      </c>
      <c r="N2" s="15">
        <v>1359750</v>
      </c>
      <c r="O2" s="15">
        <f t="shared" ref="O2:O75" si="2">IF(N2&gt;M2,M2,N2)</f>
        <v>300000</v>
      </c>
      <c r="P2" s="35">
        <f t="shared" ref="P2:P74" si="3">O2/J2</f>
        <v>82.735797021511303</v>
      </c>
      <c r="Q2" s="14">
        <f>O2</f>
        <v>300000</v>
      </c>
      <c r="R2" s="14"/>
      <c r="S2" s="16">
        <v>0</v>
      </c>
      <c r="T2" s="15">
        <v>0</v>
      </c>
      <c r="U2" s="14">
        <v>1919750</v>
      </c>
      <c r="V2" s="12"/>
      <c r="W2" s="12"/>
      <c r="X2" s="12" t="s">
        <v>99</v>
      </c>
      <c r="Y2" s="12" t="s">
        <v>100</v>
      </c>
      <c r="Z2" s="12">
        <v>3</v>
      </c>
      <c r="AA2" s="12" t="s">
        <v>100</v>
      </c>
      <c r="AB2" s="12" t="s">
        <v>100</v>
      </c>
      <c r="AC2" s="17">
        <v>44103</v>
      </c>
      <c r="AD2" s="12" t="s">
        <v>100</v>
      </c>
      <c r="AE2" s="12" t="s">
        <v>100</v>
      </c>
      <c r="AF2" s="12" t="s">
        <v>100</v>
      </c>
      <c r="AG2" s="12" t="s">
        <v>100</v>
      </c>
      <c r="AH2" s="12" t="s">
        <v>100</v>
      </c>
      <c r="AI2" s="12" t="s">
        <v>100</v>
      </c>
      <c r="AJ2" s="12" t="s">
        <v>100</v>
      </c>
      <c r="AK2" s="12">
        <v>0</v>
      </c>
      <c r="AL2" s="12" t="s">
        <v>101</v>
      </c>
      <c r="AM2" s="12" t="s">
        <v>100</v>
      </c>
      <c r="AN2" s="12" t="b">
        <v>0</v>
      </c>
      <c r="AO2" s="12" t="s">
        <v>102</v>
      </c>
      <c r="AP2" s="12" t="b">
        <v>1</v>
      </c>
      <c r="AQ2" s="13">
        <v>0</v>
      </c>
      <c r="AR2" s="14">
        <v>0</v>
      </c>
      <c r="AS2" s="12"/>
      <c r="AT2" s="18">
        <v>1560000</v>
      </c>
      <c r="AU2" s="17">
        <v>44704</v>
      </c>
      <c r="AV2" s="17">
        <v>43831</v>
      </c>
      <c r="AW2" s="12" t="s">
        <v>100</v>
      </c>
      <c r="AX2" s="17">
        <v>43948</v>
      </c>
      <c r="AY2" s="12" t="b">
        <v>0</v>
      </c>
      <c r="AZ2" s="12" t="s">
        <v>100</v>
      </c>
      <c r="BA2" s="12">
        <v>6</v>
      </c>
      <c r="BB2" s="19" t="s">
        <v>100</v>
      </c>
      <c r="BC2" s="19">
        <v>83</v>
      </c>
      <c r="BD2" s="12">
        <v>250000</v>
      </c>
      <c r="BE2" s="12" t="b">
        <v>0</v>
      </c>
      <c r="BF2" s="12" t="s">
        <v>100</v>
      </c>
      <c r="BG2" s="12" t="s">
        <v>100</v>
      </c>
      <c r="BH2" s="12" t="s">
        <v>100</v>
      </c>
      <c r="BI2" s="12" t="s">
        <v>100</v>
      </c>
      <c r="BJ2" s="12" t="s">
        <v>100</v>
      </c>
      <c r="BK2" s="12" t="b">
        <v>0</v>
      </c>
      <c r="BL2" s="12" t="s">
        <v>100</v>
      </c>
      <c r="BM2" s="12" t="s">
        <v>100</v>
      </c>
      <c r="BN2" s="12" t="s">
        <v>100</v>
      </c>
      <c r="BO2" s="12" t="s">
        <v>100</v>
      </c>
      <c r="BP2" s="12" t="s">
        <v>100</v>
      </c>
      <c r="BQ2" s="12" t="s">
        <v>100</v>
      </c>
      <c r="BR2" s="12" t="s">
        <v>100</v>
      </c>
      <c r="BS2" s="12"/>
      <c r="BT2" s="12" t="s">
        <v>100</v>
      </c>
      <c r="BU2" s="12" t="s">
        <v>100</v>
      </c>
      <c r="BV2" s="12" t="s">
        <v>100</v>
      </c>
      <c r="BW2" s="12" t="s">
        <v>103</v>
      </c>
      <c r="BX2" s="12" t="s">
        <v>100</v>
      </c>
      <c r="BY2" s="12" t="s">
        <v>100</v>
      </c>
      <c r="BZ2" s="12" t="b">
        <v>0</v>
      </c>
      <c r="CA2" s="12" t="s">
        <v>100</v>
      </c>
      <c r="CB2" s="12" t="s">
        <v>100</v>
      </c>
      <c r="CC2" s="12" t="s">
        <v>100</v>
      </c>
      <c r="CD2" s="12" t="s">
        <v>104</v>
      </c>
      <c r="CE2" s="12" t="s">
        <v>100</v>
      </c>
      <c r="CF2" s="12" t="s">
        <v>100</v>
      </c>
      <c r="CG2" s="12" t="s">
        <v>100</v>
      </c>
      <c r="CH2" s="12" t="s">
        <v>100</v>
      </c>
      <c r="CI2" s="12" t="s">
        <v>100</v>
      </c>
      <c r="CJ2" s="12" t="s">
        <v>100</v>
      </c>
      <c r="CK2" s="12">
        <v>1</v>
      </c>
      <c r="CL2" s="20"/>
      <c r="CM2" s="16"/>
      <c r="CN2" s="20"/>
      <c r="CO2" s="20"/>
    </row>
    <row r="3" spans="1:94" ht="30" customHeight="1" x14ac:dyDescent="0.25">
      <c r="A3" s="9">
        <v>2</v>
      </c>
      <c r="B3" s="103">
        <v>111</v>
      </c>
      <c r="C3" s="10" t="s">
        <v>105</v>
      </c>
      <c r="D3" s="12" t="s">
        <v>106</v>
      </c>
      <c r="E3" s="11" t="s">
        <v>94</v>
      </c>
      <c r="F3" s="11" t="s">
        <v>107</v>
      </c>
      <c r="G3" s="12" t="s">
        <v>108</v>
      </c>
      <c r="H3" s="12" t="s">
        <v>109</v>
      </c>
      <c r="I3" s="11" t="s">
        <v>98</v>
      </c>
      <c r="J3" s="37">
        <v>574</v>
      </c>
      <c r="K3" s="35">
        <f t="shared" si="0"/>
        <v>87.108013937282223</v>
      </c>
      <c r="L3" s="14">
        <v>50000</v>
      </c>
      <c r="M3" s="15">
        <f t="shared" si="1"/>
        <v>50000</v>
      </c>
      <c r="N3" s="15">
        <v>57360</v>
      </c>
      <c r="O3" s="15">
        <f t="shared" si="2"/>
        <v>50000</v>
      </c>
      <c r="P3" s="35">
        <f t="shared" si="3"/>
        <v>87.108013937282223</v>
      </c>
      <c r="Q3" s="14">
        <f>Q2+O3</f>
        <v>350000</v>
      </c>
      <c r="R3" s="14"/>
      <c r="S3" s="16">
        <v>0</v>
      </c>
      <c r="T3" s="15">
        <v>0</v>
      </c>
      <c r="U3" s="14"/>
      <c r="V3" s="12"/>
      <c r="W3" s="12"/>
      <c r="X3" s="12" t="s">
        <v>110</v>
      </c>
      <c r="Y3" s="12" t="s">
        <v>100</v>
      </c>
      <c r="Z3" s="12" t="s">
        <v>100</v>
      </c>
      <c r="AA3" s="12" t="s">
        <v>100</v>
      </c>
      <c r="AB3" s="12" t="s">
        <v>100</v>
      </c>
      <c r="AC3" s="17">
        <v>43862</v>
      </c>
      <c r="AD3" s="12" t="s">
        <v>100</v>
      </c>
      <c r="AE3" s="12" t="s">
        <v>100</v>
      </c>
      <c r="AF3" s="12" t="s">
        <v>100</v>
      </c>
      <c r="AG3" s="12" t="s">
        <v>100</v>
      </c>
      <c r="AH3" s="12" t="s">
        <v>100</v>
      </c>
      <c r="AI3" s="12" t="s">
        <v>100</v>
      </c>
      <c r="AJ3" s="12" t="s">
        <v>100</v>
      </c>
      <c r="AK3" s="12">
        <v>0</v>
      </c>
      <c r="AL3" s="12" t="s">
        <v>111</v>
      </c>
      <c r="AM3" s="12" t="s">
        <v>100</v>
      </c>
      <c r="AN3" s="12" t="b">
        <v>1</v>
      </c>
      <c r="AO3" s="12" t="s">
        <v>102</v>
      </c>
      <c r="AP3" s="12" t="b">
        <v>1</v>
      </c>
      <c r="AQ3" s="13">
        <v>0</v>
      </c>
      <c r="AR3" s="14">
        <v>0</v>
      </c>
      <c r="AS3" s="12" t="s">
        <v>107</v>
      </c>
      <c r="AT3" s="12" t="s">
        <v>100</v>
      </c>
      <c r="AU3" s="17">
        <v>44105</v>
      </c>
      <c r="AV3" s="17" t="s">
        <v>100</v>
      </c>
      <c r="AW3" s="12">
        <v>0</v>
      </c>
      <c r="AX3" s="17" t="s">
        <v>100</v>
      </c>
      <c r="AY3" s="12" t="b">
        <v>1</v>
      </c>
      <c r="AZ3" s="12" t="s">
        <v>100</v>
      </c>
      <c r="BA3" s="12" t="s">
        <v>100</v>
      </c>
      <c r="BB3" s="19" t="s">
        <v>100</v>
      </c>
      <c r="BC3" s="19" t="s">
        <v>100</v>
      </c>
      <c r="BD3" s="12">
        <v>50000</v>
      </c>
      <c r="BE3" s="12" t="b">
        <v>1</v>
      </c>
      <c r="BF3" s="12" t="s">
        <v>100</v>
      </c>
      <c r="BG3" s="12" t="s">
        <v>100</v>
      </c>
      <c r="BH3" s="12" t="s">
        <v>100</v>
      </c>
      <c r="BI3" s="12" t="s">
        <v>112</v>
      </c>
      <c r="BJ3" s="12" t="s">
        <v>100</v>
      </c>
      <c r="BK3" s="12" t="b">
        <v>0</v>
      </c>
      <c r="BL3" s="12" t="s">
        <v>100</v>
      </c>
      <c r="BM3" s="12" t="s">
        <v>100</v>
      </c>
      <c r="BN3" s="12" t="s">
        <v>100</v>
      </c>
      <c r="BO3" s="12" t="s">
        <v>100</v>
      </c>
      <c r="BP3" s="12" t="s">
        <v>100</v>
      </c>
      <c r="BQ3" s="12" t="s">
        <v>100</v>
      </c>
      <c r="BR3" s="12" t="s">
        <v>100</v>
      </c>
      <c r="BS3" s="12" t="s">
        <v>113</v>
      </c>
      <c r="BT3" s="12" t="s">
        <v>100</v>
      </c>
      <c r="BU3" s="12" t="s">
        <v>100</v>
      </c>
      <c r="BV3" s="12" t="s">
        <v>100</v>
      </c>
      <c r="BW3" s="12" t="s">
        <v>114</v>
      </c>
      <c r="BX3" s="12" t="s">
        <v>100</v>
      </c>
      <c r="BY3" s="12" t="s">
        <v>100</v>
      </c>
      <c r="BZ3" s="12" t="b">
        <v>0</v>
      </c>
      <c r="CA3" s="12" t="s">
        <v>100</v>
      </c>
      <c r="CB3" s="12">
        <v>50000</v>
      </c>
      <c r="CC3" s="12">
        <v>0</v>
      </c>
      <c r="CD3" s="12" t="s">
        <v>115</v>
      </c>
      <c r="CE3" s="12" t="s">
        <v>100</v>
      </c>
      <c r="CF3" s="12" t="s">
        <v>100</v>
      </c>
      <c r="CG3" s="12" t="s">
        <v>116</v>
      </c>
      <c r="CH3" s="12" t="s">
        <v>100</v>
      </c>
      <c r="CI3" s="12" t="s">
        <v>100</v>
      </c>
      <c r="CJ3" s="12" t="s">
        <v>117</v>
      </c>
      <c r="CK3" s="12">
        <v>1</v>
      </c>
      <c r="CL3" s="20"/>
      <c r="CM3" s="16"/>
      <c r="CN3" s="20"/>
      <c r="CO3" s="20"/>
      <c r="CP3"/>
    </row>
    <row r="4" spans="1:94" ht="30" customHeight="1" x14ac:dyDescent="0.25">
      <c r="A4" s="9">
        <v>3</v>
      </c>
      <c r="B4" s="103">
        <v>110</v>
      </c>
      <c r="C4" s="10" t="s">
        <v>118</v>
      </c>
      <c r="D4" s="12" t="s">
        <v>119</v>
      </c>
      <c r="E4" s="11" t="s">
        <v>94</v>
      </c>
      <c r="F4" s="11" t="s">
        <v>120</v>
      </c>
      <c r="G4" s="12" t="s">
        <v>108</v>
      </c>
      <c r="H4" s="12" t="s">
        <v>109</v>
      </c>
      <c r="I4" s="11" t="s">
        <v>98</v>
      </c>
      <c r="J4" s="37">
        <v>606</v>
      </c>
      <c r="K4" s="35">
        <f t="shared" si="0"/>
        <v>99.009900990099013</v>
      </c>
      <c r="L4" s="14">
        <v>60000</v>
      </c>
      <c r="M4" s="15">
        <f t="shared" si="1"/>
        <v>60000</v>
      </c>
      <c r="N4" s="15">
        <v>73932</v>
      </c>
      <c r="O4" s="15">
        <f t="shared" si="2"/>
        <v>60000</v>
      </c>
      <c r="P4" s="35">
        <f t="shared" si="3"/>
        <v>99.009900990099013</v>
      </c>
      <c r="Q4" s="14">
        <f>Q3+O4</f>
        <v>410000</v>
      </c>
      <c r="R4" s="14"/>
      <c r="S4" s="16">
        <v>0</v>
      </c>
      <c r="T4" s="15">
        <v>0</v>
      </c>
      <c r="U4" s="14"/>
      <c r="V4" s="12"/>
      <c r="W4" s="12"/>
      <c r="X4" s="12" t="s">
        <v>110</v>
      </c>
      <c r="Y4" s="12" t="s">
        <v>100</v>
      </c>
      <c r="Z4" s="12" t="s">
        <v>100</v>
      </c>
      <c r="AA4" s="12" t="s">
        <v>100</v>
      </c>
      <c r="AB4" s="12" t="s">
        <v>121</v>
      </c>
      <c r="AC4" s="17">
        <v>43891</v>
      </c>
      <c r="AD4" s="12">
        <v>442</v>
      </c>
      <c r="AE4" s="12">
        <v>353.6</v>
      </c>
      <c r="AF4" s="12">
        <v>3030</v>
      </c>
      <c r="AG4" s="12">
        <v>2424</v>
      </c>
      <c r="AH4" s="12" t="s">
        <v>100</v>
      </c>
      <c r="AI4" s="12" t="s">
        <v>100</v>
      </c>
      <c r="AJ4" s="12" t="s">
        <v>100</v>
      </c>
      <c r="AK4" s="12">
        <v>0</v>
      </c>
      <c r="AL4" s="12" t="s">
        <v>122</v>
      </c>
      <c r="AM4" s="12" t="s">
        <v>100</v>
      </c>
      <c r="AN4" s="12" t="b">
        <v>1</v>
      </c>
      <c r="AO4" s="12" t="s">
        <v>102</v>
      </c>
      <c r="AP4" s="12" t="b">
        <v>1</v>
      </c>
      <c r="AQ4" s="13">
        <v>88.399999999999906</v>
      </c>
      <c r="AR4" s="14">
        <f>M4/AQ4</f>
        <v>678.73303167420886</v>
      </c>
      <c r="AS4" s="12"/>
      <c r="AT4" s="12" t="s">
        <v>100</v>
      </c>
      <c r="AU4" s="17">
        <v>44105</v>
      </c>
      <c r="AV4" s="17" t="s">
        <v>100</v>
      </c>
      <c r="AW4" s="12">
        <v>0</v>
      </c>
      <c r="AX4" s="17" t="s">
        <v>100</v>
      </c>
      <c r="AY4" s="12" t="b">
        <v>1</v>
      </c>
      <c r="AZ4" s="12" t="s">
        <v>100</v>
      </c>
      <c r="BA4" s="12" t="s">
        <v>100</v>
      </c>
      <c r="BB4" s="19">
        <v>679</v>
      </c>
      <c r="BC4" s="19">
        <v>99</v>
      </c>
      <c r="BD4" s="12">
        <v>60000</v>
      </c>
      <c r="BE4" s="12" t="b">
        <v>1</v>
      </c>
      <c r="BF4" s="12" t="s">
        <v>100</v>
      </c>
      <c r="BG4" s="12" t="s">
        <v>100</v>
      </c>
      <c r="BH4" s="12" t="s">
        <v>100</v>
      </c>
      <c r="BI4" s="12" t="s">
        <v>112</v>
      </c>
      <c r="BJ4" s="12" t="s">
        <v>100</v>
      </c>
      <c r="BK4" s="12" t="b">
        <v>0</v>
      </c>
      <c r="BL4" s="12" t="s">
        <v>100</v>
      </c>
      <c r="BM4" s="12" t="s">
        <v>100</v>
      </c>
      <c r="BN4" s="12" t="s">
        <v>100</v>
      </c>
      <c r="BO4" s="12" t="s">
        <v>100</v>
      </c>
      <c r="BP4" s="12" t="s">
        <v>100</v>
      </c>
      <c r="BQ4" s="12" t="s">
        <v>100</v>
      </c>
      <c r="BR4" s="12" t="s">
        <v>100</v>
      </c>
      <c r="BS4" s="12"/>
      <c r="BT4" s="12" t="s">
        <v>100</v>
      </c>
      <c r="BU4" s="12" t="s">
        <v>100</v>
      </c>
      <c r="BV4" s="12" t="s">
        <v>100</v>
      </c>
      <c r="BW4" s="12" t="s">
        <v>123</v>
      </c>
      <c r="BX4" s="12" t="s">
        <v>100</v>
      </c>
      <c r="BY4" s="12" t="s">
        <v>100</v>
      </c>
      <c r="BZ4" s="12" t="b">
        <v>0</v>
      </c>
      <c r="CA4" s="12" t="s">
        <v>100</v>
      </c>
      <c r="CB4" s="12">
        <v>60000</v>
      </c>
      <c r="CC4" s="12">
        <v>0</v>
      </c>
      <c r="CD4" s="12" t="s">
        <v>124</v>
      </c>
      <c r="CE4" s="12" t="s">
        <v>100</v>
      </c>
      <c r="CF4" s="12" t="s">
        <v>100</v>
      </c>
      <c r="CG4" s="12" t="s">
        <v>116</v>
      </c>
      <c r="CH4" s="12" t="s">
        <v>100</v>
      </c>
      <c r="CI4" s="12" t="s">
        <v>100</v>
      </c>
      <c r="CJ4" s="12">
        <v>271</v>
      </c>
      <c r="CK4" s="12">
        <v>1</v>
      </c>
      <c r="CL4" s="20"/>
      <c r="CM4" s="16"/>
      <c r="CN4" s="20"/>
      <c r="CO4" s="20"/>
      <c r="CP4" s="12" t="s">
        <v>125</v>
      </c>
    </row>
    <row r="5" spans="1:94" ht="30" customHeight="1" x14ac:dyDescent="0.25">
      <c r="A5" s="9">
        <v>12</v>
      </c>
      <c r="B5" s="103">
        <v>120</v>
      </c>
      <c r="C5" s="10" t="s">
        <v>180</v>
      </c>
      <c r="D5" s="12" t="s">
        <v>181</v>
      </c>
      <c r="E5" s="11" t="s">
        <v>94</v>
      </c>
      <c r="F5" s="11" t="s">
        <v>120</v>
      </c>
      <c r="G5" s="12" t="s">
        <v>108</v>
      </c>
      <c r="H5" s="12" t="s">
        <v>109</v>
      </c>
      <c r="I5" s="11" t="s">
        <v>98</v>
      </c>
      <c r="J5" s="37">
        <v>256.39999999999998</v>
      </c>
      <c r="K5" s="35">
        <f>L5/J5</f>
        <v>234.009360374415</v>
      </c>
      <c r="L5" s="14">
        <v>60000</v>
      </c>
      <c r="M5" s="15">
        <f>L5-S5-T5</f>
        <v>60000</v>
      </c>
      <c r="N5" s="15">
        <v>31281</v>
      </c>
      <c r="O5" s="15">
        <f>IF(N5&gt;M5,M5,N5)</f>
        <v>31281</v>
      </c>
      <c r="P5" s="35">
        <f>O5/J5</f>
        <v>122.00078003120126</v>
      </c>
      <c r="Q5" s="14">
        <f>Q4+O5</f>
        <v>441281</v>
      </c>
      <c r="R5" s="14"/>
      <c r="S5" s="16">
        <v>0</v>
      </c>
      <c r="T5" s="15">
        <v>0</v>
      </c>
      <c r="U5" s="14">
        <v>28719</v>
      </c>
      <c r="V5" s="12"/>
      <c r="W5" s="11"/>
      <c r="X5" s="12" t="s">
        <v>110</v>
      </c>
      <c r="Y5" s="12" t="s">
        <v>100</v>
      </c>
      <c r="Z5" s="12" t="s">
        <v>100</v>
      </c>
      <c r="AA5" s="12" t="s">
        <v>100</v>
      </c>
      <c r="AB5" s="12" t="s">
        <v>121</v>
      </c>
      <c r="AC5" s="17">
        <v>43891</v>
      </c>
      <c r="AD5" s="12">
        <v>192</v>
      </c>
      <c r="AE5" s="12">
        <v>153.6</v>
      </c>
      <c r="AF5" s="12">
        <v>1282</v>
      </c>
      <c r="AG5" s="12">
        <v>1025.5999999999999</v>
      </c>
      <c r="AH5" s="12" t="s">
        <v>100</v>
      </c>
      <c r="AI5" s="12" t="s">
        <v>100</v>
      </c>
      <c r="AJ5" s="12" t="s">
        <v>100</v>
      </c>
      <c r="AK5" s="12">
        <v>0</v>
      </c>
      <c r="AL5" s="12" t="s">
        <v>111</v>
      </c>
      <c r="AM5" s="12" t="s">
        <v>100</v>
      </c>
      <c r="AN5" s="12" t="b">
        <v>1</v>
      </c>
      <c r="AO5" s="12" t="s">
        <v>132</v>
      </c>
      <c r="AP5" s="12" t="b">
        <v>1</v>
      </c>
      <c r="AQ5" s="13">
        <v>38.4</v>
      </c>
      <c r="AR5" s="14">
        <f>M5/AQ5</f>
        <v>1562.5</v>
      </c>
      <c r="AS5" s="12" t="s">
        <v>100</v>
      </c>
      <c r="AT5" s="12" t="s">
        <v>100</v>
      </c>
      <c r="AU5" s="17">
        <v>44105</v>
      </c>
      <c r="AV5" s="17" t="s">
        <v>100</v>
      </c>
      <c r="AW5" s="12">
        <v>0</v>
      </c>
      <c r="AX5" s="17" t="s">
        <v>100</v>
      </c>
      <c r="AY5" s="12" t="b">
        <v>1</v>
      </c>
      <c r="AZ5" s="12" t="s">
        <v>100</v>
      </c>
      <c r="BA5" s="12" t="s">
        <v>100</v>
      </c>
      <c r="BB5" s="19">
        <v>1562</v>
      </c>
      <c r="BC5" s="19">
        <v>234</v>
      </c>
      <c r="BD5" s="12">
        <v>60000</v>
      </c>
      <c r="BE5" s="12" t="b">
        <v>1</v>
      </c>
      <c r="BF5" s="12" t="s">
        <v>100</v>
      </c>
      <c r="BG5" s="12" t="s">
        <v>100</v>
      </c>
      <c r="BH5" s="12" t="s">
        <v>100</v>
      </c>
      <c r="BI5" s="12" t="s">
        <v>112</v>
      </c>
      <c r="BJ5" s="12" t="s">
        <v>100</v>
      </c>
      <c r="BK5" s="12" t="b">
        <v>0</v>
      </c>
      <c r="BL5" s="12" t="s">
        <v>100</v>
      </c>
      <c r="BM5" s="12" t="s">
        <v>100</v>
      </c>
      <c r="BN5" s="12" t="s">
        <v>100</v>
      </c>
      <c r="BO5" s="12" t="s">
        <v>100</v>
      </c>
      <c r="BP5" s="12" t="s">
        <v>100</v>
      </c>
      <c r="BQ5" s="12" t="s">
        <v>100</v>
      </c>
      <c r="BR5" s="12" t="s">
        <v>100</v>
      </c>
      <c r="BS5" s="12" t="s">
        <v>100</v>
      </c>
      <c r="BT5" s="12" t="s">
        <v>100</v>
      </c>
      <c r="BU5" s="12" t="s">
        <v>100</v>
      </c>
      <c r="BV5" s="12" t="s">
        <v>100</v>
      </c>
      <c r="BW5" s="12" t="s">
        <v>114</v>
      </c>
      <c r="BX5" s="12" t="s">
        <v>100</v>
      </c>
      <c r="BY5" s="12" t="s">
        <v>100</v>
      </c>
      <c r="BZ5" s="12" t="b">
        <v>0</v>
      </c>
      <c r="CA5" s="12" t="s">
        <v>100</v>
      </c>
      <c r="CB5" s="12">
        <v>31281</v>
      </c>
      <c r="CC5" s="12">
        <v>0</v>
      </c>
      <c r="CD5" s="12" t="s">
        <v>182</v>
      </c>
      <c r="CE5" s="12" t="s">
        <v>100</v>
      </c>
      <c r="CF5" s="12" t="s">
        <v>100</v>
      </c>
      <c r="CG5" s="12" t="s">
        <v>116</v>
      </c>
      <c r="CH5" s="12" t="s">
        <v>100</v>
      </c>
      <c r="CI5" s="12" t="s">
        <v>100</v>
      </c>
      <c r="CJ5" s="12">
        <v>105</v>
      </c>
      <c r="CK5" s="12">
        <v>1</v>
      </c>
      <c r="CL5" s="20"/>
      <c r="CM5" s="16"/>
      <c r="CN5" s="20"/>
      <c r="CO5" s="20"/>
      <c r="CP5" s="12" t="s">
        <v>125</v>
      </c>
    </row>
    <row r="6" spans="1:94" ht="30" customHeight="1" x14ac:dyDescent="0.25">
      <c r="A6" s="104"/>
      <c r="B6" s="104"/>
      <c r="C6" s="101"/>
      <c r="D6" s="91"/>
      <c r="E6" s="92"/>
      <c r="F6" s="92"/>
      <c r="G6" s="91"/>
      <c r="H6" s="91"/>
      <c r="I6" s="92"/>
      <c r="J6" s="93"/>
      <c r="K6" s="94"/>
      <c r="L6" s="94"/>
      <c r="M6" s="95"/>
      <c r="N6" s="95"/>
      <c r="O6" s="95"/>
      <c r="P6" s="94"/>
      <c r="Q6" s="94"/>
      <c r="R6" s="102">
        <f>SUM(O2:O5)</f>
        <v>441281</v>
      </c>
      <c r="S6" s="91"/>
      <c r="T6" s="95"/>
      <c r="U6" s="91" t="s">
        <v>458</v>
      </c>
      <c r="V6" s="91"/>
      <c r="W6" s="92"/>
      <c r="X6" s="91"/>
      <c r="Y6" s="91"/>
      <c r="Z6" s="91"/>
      <c r="AA6" s="91"/>
      <c r="AB6" s="91"/>
      <c r="AC6" s="98"/>
      <c r="AD6" s="91"/>
      <c r="AE6" s="91"/>
      <c r="AF6" s="91"/>
      <c r="AG6" s="91"/>
      <c r="AH6" s="91"/>
      <c r="AI6" s="91"/>
      <c r="AJ6" s="91"/>
      <c r="AK6" s="91"/>
      <c r="AL6" s="91"/>
      <c r="AM6" s="91"/>
      <c r="AN6" s="91"/>
      <c r="AO6" s="91"/>
      <c r="AP6" s="91"/>
      <c r="AQ6" s="93"/>
      <c r="AR6" s="94"/>
      <c r="AS6" s="91"/>
      <c r="AT6" s="91"/>
      <c r="AU6" s="98"/>
      <c r="AV6" s="98"/>
      <c r="AW6" s="91"/>
      <c r="AX6" s="98"/>
      <c r="AY6" s="91"/>
      <c r="AZ6" s="91"/>
      <c r="BA6" s="91"/>
      <c r="BB6" s="99"/>
      <c r="BC6" s="99"/>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100"/>
      <c r="CM6" s="97"/>
      <c r="CN6" s="100"/>
      <c r="CO6" s="100"/>
      <c r="CP6" s="48"/>
    </row>
    <row r="7" spans="1:94" x14ac:dyDescent="0.25">
      <c r="A7" s="9"/>
      <c r="B7" s="59"/>
      <c r="C7" s="60"/>
      <c r="D7" s="61"/>
      <c r="E7" s="62"/>
      <c r="F7" s="62"/>
      <c r="G7" s="61"/>
      <c r="H7" s="61"/>
      <c r="I7" s="62"/>
      <c r="J7" s="63"/>
      <c r="K7" s="64"/>
      <c r="L7" s="64"/>
      <c r="M7" s="65"/>
      <c r="N7" s="65"/>
      <c r="O7" s="65"/>
      <c r="P7" s="64"/>
      <c r="Q7" s="64"/>
      <c r="R7" s="64"/>
      <c r="S7" s="66"/>
      <c r="T7" s="65"/>
      <c r="U7" s="64"/>
      <c r="V7" s="61"/>
      <c r="W7" s="62"/>
      <c r="X7" s="61"/>
      <c r="Y7" s="61"/>
      <c r="Z7" s="61"/>
      <c r="AA7" s="61"/>
      <c r="AB7" s="61"/>
      <c r="AC7" s="67"/>
      <c r="AD7" s="61"/>
      <c r="AE7" s="61"/>
      <c r="AF7" s="61"/>
      <c r="AG7" s="61"/>
      <c r="AH7" s="61"/>
      <c r="AI7" s="61"/>
      <c r="AJ7" s="61"/>
      <c r="AK7" s="61"/>
      <c r="AL7" s="61"/>
      <c r="AM7" s="61"/>
      <c r="AN7" s="61"/>
      <c r="AO7" s="61"/>
      <c r="AP7" s="61"/>
      <c r="AQ7" s="63"/>
      <c r="AR7" s="64"/>
      <c r="AS7" s="61"/>
      <c r="AT7" s="61"/>
      <c r="AU7" s="67"/>
      <c r="AV7" s="67"/>
      <c r="AW7" s="61"/>
      <c r="AX7" s="67"/>
      <c r="AY7" s="61"/>
      <c r="AZ7" s="61"/>
      <c r="BA7" s="61"/>
      <c r="BB7" s="68"/>
      <c r="BC7" s="68"/>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9"/>
      <c r="CM7" s="66"/>
      <c r="CN7" s="69"/>
      <c r="CO7" s="69"/>
      <c r="CP7" s="48"/>
    </row>
    <row r="8" spans="1:94" ht="30" customHeight="1" x14ac:dyDescent="0.25">
      <c r="A8" s="9">
        <v>5</v>
      </c>
      <c r="B8" s="103">
        <v>113</v>
      </c>
      <c r="C8" s="10" t="s">
        <v>134</v>
      </c>
      <c r="D8" s="12" t="s">
        <v>135</v>
      </c>
      <c r="E8" s="11" t="s">
        <v>136</v>
      </c>
      <c r="F8" s="11" t="s">
        <v>137</v>
      </c>
      <c r="G8" s="12" t="s">
        <v>138</v>
      </c>
      <c r="H8" s="12" t="s">
        <v>139</v>
      </c>
      <c r="I8" s="11" t="s">
        <v>140</v>
      </c>
      <c r="J8" s="37">
        <v>29978</v>
      </c>
      <c r="K8" s="35">
        <f>L8/J8</f>
        <v>135.99773166989127</v>
      </c>
      <c r="L8" s="14">
        <v>4076940</v>
      </c>
      <c r="M8" s="15">
        <f>L8-S8-T8</f>
        <v>4076940</v>
      </c>
      <c r="N8" s="15">
        <v>3057756</v>
      </c>
      <c r="O8" s="15">
        <f>IF(N8&gt;M8,M8,N8)</f>
        <v>3057756</v>
      </c>
      <c r="P8" s="35">
        <f>O8/J8</f>
        <v>102</v>
      </c>
      <c r="Q8" s="14">
        <f>O8</f>
        <v>3057756</v>
      </c>
      <c r="R8" s="14"/>
      <c r="S8" s="16">
        <v>0</v>
      </c>
      <c r="T8" s="15">
        <v>0</v>
      </c>
      <c r="U8" s="14">
        <v>1019184</v>
      </c>
      <c r="V8" s="12" t="s">
        <v>141</v>
      </c>
      <c r="W8" s="12"/>
      <c r="X8" s="12" t="s">
        <v>142</v>
      </c>
      <c r="Y8" s="12" t="s">
        <v>100</v>
      </c>
      <c r="Z8" s="12" t="s">
        <v>100</v>
      </c>
      <c r="AA8" s="12" t="s">
        <v>100</v>
      </c>
      <c r="AB8" s="12" t="s">
        <v>100</v>
      </c>
      <c r="AC8" s="17">
        <v>45352</v>
      </c>
      <c r="AD8" s="12" t="s">
        <v>100</v>
      </c>
      <c r="AE8" s="12" t="s">
        <v>100</v>
      </c>
      <c r="AF8" s="12" t="s">
        <v>100</v>
      </c>
      <c r="AG8" s="12" t="s">
        <v>100</v>
      </c>
      <c r="AH8" s="12" t="s">
        <v>100</v>
      </c>
      <c r="AI8" s="12" t="s">
        <v>100</v>
      </c>
      <c r="AJ8" s="12" t="s">
        <v>100</v>
      </c>
      <c r="AK8" s="12">
        <v>0</v>
      </c>
      <c r="AL8" s="12">
        <v>3217734407</v>
      </c>
      <c r="AM8" s="12" t="s">
        <v>100</v>
      </c>
      <c r="AN8" s="12" t="b">
        <v>0</v>
      </c>
      <c r="AO8" s="12" t="s">
        <v>143</v>
      </c>
      <c r="AP8" s="12" t="b">
        <v>1</v>
      </c>
      <c r="AQ8" s="13">
        <v>3059</v>
      </c>
      <c r="AR8" s="14">
        <f>M8/AQ8</f>
        <v>1332.7688787185355</v>
      </c>
      <c r="AS8" s="12" t="s">
        <v>100</v>
      </c>
      <c r="AT8" s="12" t="s">
        <v>100</v>
      </c>
      <c r="AU8" s="17">
        <v>45657</v>
      </c>
      <c r="AV8" s="17">
        <v>44927</v>
      </c>
      <c r="AW8" s="12">
        <v>0</v>
      </c>
      <c r="AX8" s="17">
        <v>45078</v>
      </c>
      <c r="AY8" s="12" t="b">
        <v>0</v>
      </c>
      <c r="AZ8" s="12" t="s">
        <v>100</v>
      </c>
      <c r="BA8" s="12" t="s">
        <v>100</v>
      </c>
      <c r="BB8" s="19">
        <v>1333</v>
      </c>
      <c r="BC8" s="19">
        <v>136</v>
      </c>
      <c r="BD8" s="12" t="s">
        <v>100</v>
      </c>
      <c r="BE8" s="12" t="b">
        <v>0</v>
      </c>
      <c r="BF8" s="12" t="s">
        <v>100</v>
      </c>
      <c r="BG8" s="12">
        <v>4074440</v>
      </c>
      <c r="BH8" s="12" t="s">
        <v>100</v>
      </c>
      <c r="BI8" s="12" t="s">
        <v>100</v>
      </c>
      <c r="BJ8" s="12" t="s">
        <v>100</v>
      </c>
      <c r="BK8" s="12" t="b">
        <v>0</v>
      </c>
      <c r="BL8" s="12" t="s">
        <v>100</v>
      </c>
      <c r="BM8" s="12" t="s">
        <v>100</v>
      </c>
      <c r="BN8" s="12">
        <v>3090</v>
      </c>
      <c r="BO8" s="12">
        <v>30905</v>
      </c>
      <c r="BP8" s="12" t="s">
        <v>100</v>
      </c>
      <c r="BQ8" s="12">
        <v>99</v>
      </c>
      <c r="BR8" s="12">
        <v>97</v>
      </c>
      <c r="BS8" s="12" t="s">
        <v>144</v>
      </c>
      <c r="BT8" s="12" t="s">
        <v>100</v>
      </c>
      <c r="BU8" s="12" t="s">
        <v>100</v>
      </c>
      <c r="BV8" s="12" t="s">
        <v>100</v>
      </c>
      <c r="BW8" s="12" t="s">
        <v>145</v>
      </c>
      <c r="BX8" s="12" t="s">
        <v>100</v>
      </c>
      <c r="BY8" s="12">
        <v>140180980</v>
      </c>
      <c r="BZ8" s="12" t="b">
        <v>0</v>
      </c>
      <c r="CA8" s="12" t="s">
        <v>100</v>
      </c>
      <c r="CB8" s="12">
        <v>3057756</v>
      </c>
      <c r="CC8" s="12">
        <v>2500</v>
      </c>
      <c r="CD8" s="12" t="s">
        <v>146</v>
      </c>
      <c r="CE8" s="12" t="s">
        <v>100</v>
      </c>
      <c r="CF8" s="12">
        <v>203722</v>
      </c>
      <c r="CG8" s="12" t="s">
        <v>100</v>
      </c>
      <c r="CH8" s="12">
        <v>10</v>
      </c>
      <c r="CI8" s="12">
        <v>100</v>
      </c>
      <c r="CJ8" s="12" t="s">
        <v>100</v>
      </c>
      <c r="CK8" s="12">
        <v>1</v>
      </c>
      <c r="CL8" s="20"/>
      <c r="CM8" s="16"/>
      <c r="CN8" s="20"/>
      <c r="CO8" s="20"/>
      <c r="CP8"/>
    </row>
    <row r="9" spans="1:94" ht="30" customHeight="1" x14ac:dyDescent="0.25">
      <c r="A9" s="9">
        <v>20</v>
      </c>
      <c r="B9" s="103">
        <v>128</v>
      </c>
      <c r="C9" s="10" t="s">
        <v>236</v>
      </c>
      <c r="D9" s="12" t="s">
        <v>237</v>
      </c>
      <c r="E9" s="11" t="s">
        <v>136</v>
      </c>
      <c r="F9" s="11" t="s">
        <v>120</v>
      </c>
      <c r="G9" s="12" t="s">
        <v>138</v>
      </c>
      <c r="H9" s="12" t="s">
        <v>139</v>
      </c>
      <c r="I9" s="11" t="s">
        <v>140</v>
      </c>
      <c r="J9" s="37">
        <v>55.85</v>
      </c>
      <c r="K9" s="35">
        <f>L9/J9</f>
        <v>7056.9919427036702</v>
      </c>
      <c r="L9" s="14">
        <v>394133</v>
      </c>
      <c r="M9" s="15">
        <f>L9-S9-T9</f>
        <v>394133</v>
      </c>
      <c r="N9" s="15">
        <v>8266</v>
      </c>
      <c r="O9" s="15">
        <f>IF(N9&gt;M9,M9,N9)</f>
        <v>8266</v>
      </c>
      <c r="P9" s="35">
        <f>O9/J9</f>
        <v>148.00358102059087</v>
      </c>
      <c r="Q9" s="14">
        <f>Q8+O9</f>
        <v>3066022</v>
      </c>
      <c r="R9" s="14"/>
      <c r="S9" s="16">
        <v>0</v>
      </c>
      <c r="T9" s="15">
        <v>0</v>
      </c>
      <c r="U9" s="14">
        <v>385867</v>
      </c>
      <c r="V9" s="12" t="s">
        <v>238</v>
      </c>
      <c r="W9" s="12"/>
      <c r="X9" s="12" t="s">
        <v>131</v>
      </c>
      <c r="Y9" s="12" t="s">
        <v>100</v>
      </c>
      <c r="Z9" s="12" t="s">
        <v>100</v>
      </c>
      <c r="AA9" s="12" t="s">
        <v>100</v>
      </c>
      <c r="AB9" s="12" t="s">
        <v>239</v>
      </c>
      <c r="AC9" s="17">
        <v>43983</v>
      </c>
      <c r="AD9" s="12">
        <v>19.510000000000002</v>
      </c>
      <c r="AE9" s="12">
        <v>11.09</v>
      </c>
      <c r="AF9" s="12">
        <v>120.26</v>
      </c>
      <c r="AG9" s="12">
        <v>64.41</v>
      </c>
      <c r="AH9" s="12" t="s">
        <v>100</v>
      </c>
      <c r="AI9" s="12" t="s">
        <v>100</v>
      </c>
      <c r="AJ9" s="12" t="s">
        <v>100</v>
      </c>
      <c r="AK9" s="12">
        <v>0</v>
      </c>
      <c r="AL9" s="12">
        <v>3217734407</v>
      </c>
      <c r="AM9" s="12" t="s">
        <v>100</v>
      </c>
      <c r="AN9" s="12" t="b">
        <v>0</v>
      </c>
      <c r="AO9" s="12" t="s">
        <v>132</v>
      </c>
      <c r="AP9" s="12" t="b">
        <v>1</v>
      </c>
      <c r="AQ9" s="13">
        <v>8.42</v>
      </c>
      <c r="AR9" s="14">
        <f>M9/AQ9</f>
        <v>46809.144893111639</v>
      </c>
      <c r="AS9" s="12" t="s">
        <v>100</v>
      </c>
      <c r="AT9" s="12" t="s">
        <v>100</v>
      </c>
      <c r="AU9" s="17">
        <v>44348</v>
      </c>
      <c r="AV9" s="17">
        <v>43800</v>
      </c>
      <c r="AW9" s="12">
        <v>0</v>
      </c>
      <c r="AX9" s="17">
        <v>43922</v>
      </c>
      <c r="AY9" s="12" t="b">
        <v>0</v>
      </c>
      <c r="AZ9" s="12" t="s">
        <v>100</v>
      </c>
      <c r="BA9" s="12" t="s">
        <v>100</v>
      </c>
      <c r="BB9" s="19">
        <v>46809</v>
      </c>
      <c r="BC9" s="19">
        <v>7057</v>
      </c>
      <c r="BD9" s="12">
        <v>391632.5</v>
      </c>
      <c r="BE9" s="12" t="b">
        <v>0</v>
      </c>
      <c r="BF9" s="12" t="s">
        <v>100</v>
      </c>
      <c r="BG9" s="12" t="s">
        <v>100</v>
      </c>
      <c r="BH9" s="12" t="s">
        <v>100</v>
      </c>
      <c r="BI9" s="12" t="s">
        <v>231</v>
      </c>
      <c r="BJ9" s="12" t="s">
        <v>100</v>
      </c>
      <c r="BK9" s="12" t="b">
        <v>0</v>
      </c>
      <c r="BL9" s="12" t="s">
        <v>100</v>
      </c>
      <c r="BM9" s="12" t="s">
        <v>100</v>
      </c>
      <c r="BN9" s="12" t="s">
        <v>100</v>
      </c>
      <c r="BO9" s="12" t="s">
        <v>100</v>
      </c>
      <c r="BP9" s="12" t="s">
        <v>100</v>
      </c>
      <c r="BQ9" s="12" t="s">
        <v>100</v>
      </c>
      <c r="BR9" s="12" t="s">
        <v>100</v>
      </c>
      <c r="BS9" s="12" t="s">
        <v>144</v>
      </c>
      <c r="BT9" s="12" t="s">
        <v>100</v>
      </c>
      <c r="BU9" s="12" t="s">
        <v>100</v>
      </c>
      <c r="BV9" s="12" t="s">
        <v>100</v>
      </c>
      <c r="BW9" s="12" t="s">
        <v>240</v>
      </c>
      <c r="BX9" s="12" t="s">
        <v>100</v>
      </c>
      <c r="BY9" s="12" t="s">
        <v>100</v>
      </c>
      <c r="BZ9" s="12" t="b">
        <v>0</v>
      </c>
      <c r="CA9" s="12" t="s">
        <v>100</v>
      </c>
      <c r="CB9" s="12">
        <v>8266</v>
      </c>
      <c r="CC9" s="12">
        <v>2500</v>
      </c>
      <c r="CD9" s="12" t="s">
        <v>241</v>
      </c>
      <c r="CE9" s="12" t="s">
        <v>100</v>
      </c>
      <c r="CF9" s="12" t="s">
        <v>100</v>
      </c>
      <c r="CG9" s="12" t="s">
        <v>100</v>
      </c>
      <c r="CH9" s="12" t="s">
        <v>100</v>
      </c>
      <c r="CI9" s="12" t="s">
        <v>100</v>
      </c>
      <c r="CJ9" s="12">
        <v>14.9</v>
      </c>
      <c r="CK9" s="12">
        <v>1</v>
      </c>
      <c r="CL9" s="20"/>
      <c r="CM9" s="16"/>
      <c r="CN9" s="20"/>
      <c r="CO9" s="20"/>
      <c r="CP9" s="12" t="s">
        <v>242</v>
      </c>
    </row>
    <row r="10" spans="1:94" ht="30" customHeight="1" x14ac:dyDescent="0.25">
      <c r="A10" s="9">
        <v>35</v>
      </c>
      <c r="B10" s="103">
        <v>144</v>
      </c>
      <c r="C10" s="10" t="s">
        <v>316</v>
      </c>
      <c r="D10" s="12" t="s">
        <v>317</v>
      </c>
      <c r="E10" s="11" t="s">
        <v>136</v>
      </c>
      <c r="F10" s="11" t="s">
        <v>451</v>
      </c>
      <c r="G10" s="12" t="s">
        <v>138</v>
      </c>
      <c r="H10" s="12" t="s">
        <v>139</v>
      </c>
      <c r="I10" s="11" t="s">
        <v>140</v>
      </c>
      <c r="J10" s="37">
        <v>3885</v>
      </c>
      <c r="K10" s="35">
        <f>L10/J10</f>
        <v>1086.8725868725869</v>
      </c>
      <c r="L10" s="14">
        <v>4222500</v>
      </c>
      <c r="M10" s="15">
        <f>L10-S10-T10</f>
        <v>4222500</v>
      </c>
      <c r="N10" s="15">
        <v>1884225</v>
      </c>
      <c r="O10" s="15">
        <f>IF(N10&gt;M10,M10,N10)</f>
        <v>1884225</v>
      </c>
      <c r="P10" s="35">
        <f>O10/J10</f>
        <v>485</v>
      </c>
      <c r="Q10" s="14">
        <f>Q9+O10</f>
        <v>4950247</v>
      </c>
      <c r="R10" s="14"/>
      <c r="S10" s="16">
        <v>0</v>
      </c>
      <c r="T10" s="15">
        <v>0</v>
      </c>
      <c r="U10" s="14">
        <v>2338275</v>
      </c>
      <c r="V10" s="12" t="s">
        <v>319</v>
      </c>
      <c r="W10" s="12"/>
      <c r="X10" s="12" t="s">
        <v>142</v>
      </c>
      <c r="Y10" s="12" t="s">
        <v>100</v>
      </c>
      <c r="Z10" s="12" t="s">
        <v>100</v>
      </c>
      <c r="AA10" s="12" t="s">
        <v>100</v>
      </c>
      <c r="AB10" s="12" t="s">
        <v>100</v>
      </c>
      <c r="AC10" s="17">
        <v>45352</v>
      </c>
      <c r="AD10" s="12" t="s">
        <v>100</v>
      </c>
      <c r="AE10" s="12" t="s">
        <v>100</v>
      </c>
      <c r="AF10" s="12" t="s">
        <v>100</v>
      </c>
      <c r="AG10" s="12" t="s">
        <v>100</v>
      </c>
      <c r="AH10" s="12" t="s">
        <v>100</v>
      </c>
      <c r="AI10" s="12" t="s">
        <v>100</v>
      </c>
      <c r="AJ10" s="12" t="s">
        <v>100</v>
      </c>
      <c r="AK10" s="12">
        <v>0</v>
      </c>
      <c r="AL10" s="12">
        <v>3217734407</v>
      </c>
      <c r="AM10" s="12" t="s">
        <v>100</v>
      </c>
      <c r="AN10" s="12" t="b">
        <v>0</v>
      </c>
      <c r="AO10" s="12" t="s">
        <v>143</v>
      </c>
      <c r="AP10" s="12" t="b">
        <v>1</v>
      </c>
      <c r="AQ10" s="13">
        <v>518</v>
      </c>
      <c r="AR10" s="14">
        <f>M10/AQ10</f>
        <v>8151.5444015444018</v>
      </c>
      <c r="AS10" s="12" t="s">
        <v>100</v>
      </c>
      <c r="AT10" s="12" t="s">
        <v>100</v>
      </c>
      <c r="AU10" s="17">
        <v>45657</v>
      </c>
      <c r="AV10" s="17">
        <v>44927</v>
      </c>
      <c r="AW10" s="12">
        <v>600000</v>
      </c>
      <c r="AX10" s="17">
        <v>45078</v>
      </c>
      <c r="AY10" s="12" t="b">
        <v>0</v>
      </c>
      <c r="AZ10" s="12" t="s">
        <v>100</v>
      </c>
      <c r="BA10" s="12" t="s">
        <v>100</v>
      </c>
      <c r="BB10" s="19">
        <v>8152</v>
      </c>
      <c r="BC10" s="19">
        <v>1087</v>
      </c>
      <c r="BD10" s="12" t="s">
        <v>100</v>
      </c>
      <c r="BE10" s="12" t="b">
        <v>0</v>
      </c>
      <c r="BF10" s="12">
        <v>37</v>
      </c>
      <c r="BG10" s="12" t="s">
        <v>100</v>
      </c>
      <c r="BH10" s="12" t="s">
        <v>100</v>
      </c>
      <c r="BI10" s="12" t="s">
        <v>100</v>
      </c>
      <c r="BJ10" s="12" t="s">
        <v>100</v>
      </c>
      <c r="BK10" s="12" t="b">
        <v>0</v>
      </c>
      <c r="BL10" s="12" t="s">
        <v>100</v>
      </c>
      <c r="BM10" s="12" t="s">
        <v>100</v>
      </c>
      <c r="BN10" s="12" t="s">
        <v>100</v>
      </c>
      <c r="BO10" s="12" t="s">
        <v>100</v>
      </c>
      <c r="BP10" s="12" t="s">
        <v>100</v>
      </c>
      <c r="BQ10" s="12" t="s">
        <v>100</v>
      </c>
      <c r="BR10" s="12" t="s">
        <v>100</v>
      </c>
      <c r="BS10" s="12" t="s">
        <v>144</v>
      </c>
      <c r="BT10" s="12" t="s">
        <v>100</v>
      </c>
      <c r="BU10" s="12" t="s">
        <v>100</v>
      </c>
      <c r="BV10" s="12" t="s">
        <v>100</v>
      </c>
      <c r="BW10" s="12" t="s">
        <v>320</v>
      </c>
      <c r="BX10" s="12" t="s">
        <v>100</v>
      </c>
      <c r="BY10" s="12" t="s">
        <v>100</v>
      </c>
      <c r="BZ10" s="12" t="b">
        <v>0</v>
      </c>
      <c r="CA10" s="12" t="s">
        <v>100</v>
      </c>
      <c r="CB10" s="12">
        <v>1884225</v>
      </c>
      <c r="CC10" s="12">
        <v>2500</v>
      </c>
      <c r="CD10" s="12" t="s">
        <v>146</v>
      </c>
      <c r="CE10" s="12">
        <v>3620000</v>
      </c>
      <c r="CF10" s="12" t="s">
        <v>100</v>
      </c>
      <c r="CG10" s="12" t="s">
        <v>100</v>
      </c>
      <c r="CH10" s="12" t="s">
        <v>100</v>
      </c>
      <c r="CI10" s="12" t="s">
        <v>100</v>
      </c>
      <c r="CJ10" s="12" t="s">
        <v>100</v>
      </c>
      <c r="CK10" s="12">
        <v>1</v>
      </c>
      <c r="CL10" s="20"/>
      <c r="CM10" s="16"/>
      <c r="CN10" s="20"/>
      <c r="CO10" s="20"/>
    </row>
    <row r="11" spans="1:94" ht="30" customHeight="1" x14ac:dyDescent="0.25">
      <c r="A11" s="104"/>
      <c r="B11" s="104"/>
      <c r="C11" s="101"/>
      <c r="D11" s="91"/>
      <c r="E11" s="92"/>
      <c r="F11" s="92"/>
      <c r="G11" s="91"/>
      <c r="H11" s="91"/>
      <c r="I11" s="92"/>
      <c r="J11" s="93"/>
      <c r="K11" s="94"/>
      <c r="L11" s="94"/>
      <c r="M11" s="95"/>
      <c r="N11" s="95"/>
      <c r="O11" s="95"/>
      <c r="P11" s="94"/>
      <c r="Q11" s="94"/>
      <c r="R11" s="102">
        <f>SUM(O8:O10)</f>
        <v>4950247</v>
      </c>
      <c r="S11" s="91"/>
      <c r="T11" s="95"/>
      <c r="U11" s="94" t="s">
        <v>454</v>
      </c>
      <c r="V11" s="91"/>
      <c r="W11" s="91"/>
      <c r="X11" s="91"/>
      <c r="Y11" s="91"/>
      <c r="Z11" s="91"/>
      <c r="AA11" s="91"/>
      <c r="AB11" s="91"/>
      <c r="AC11" s="98"/>
      <c r="AD11" s="91"/>
      <c r="AE11" s="91"/>
      <c r="AF11" s="91"/>
      <c r="AG11" s="91"/>
      <c r="AH11" s="91"/>
      <c r="AI11" s="91"/>
      <c r="AJ11" s="91"/>
      <c r="AK11" s="91"/>
      <c r="AL11" s="91"/>
      <c r="AM11" s="91"/>
      <c r="AN11" s="91"/>
      <c r="AO11" s="91"/>
      <c r="AP11" s="91"/>
      <c r="AQ11" s="93"/>
      <c r="AR11" s="94"/>
      <c r="AS11" s="91"/>
      <c r="AT11" s="91"/>
      <c r="AU11" s="98"/>
      <c r="AV11" s="98"/>
      <c r="AW11" s="91"/>
      <c r="AX11" s="98"/>
      <c r="AY11" s="91"/>
      <c r="AZ11" s="91"/>
      <c r="BA11" s="91"/>
      <c r="BB11" s="99"/>
      <c r="BC11" s="99"/>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100"/>
      <c r="CM11" s="97"/>
      <c r="CN11" s="100"/>
      <c r="CO11" s="100"/>
      <c r="CP11"/>
    </row>
    <row r="12" spans="1:94" x14ac:dyDescent="0.25">
      <c r="A12" s="9"/>
      <c r="B12" s="59"/>
      <c r="C12" s="60"/>
      <c r="D12" s="61"/>
      <c r="E12" s="62"/>
      <c r="F12" s="62"/>
      <c r="G12" s="61"/>
      <c r="H12" s="61"/>
      <c r="I12" s="62"/>
      <c r="J12" s="63"/>
      <c r="K12" s="64"/>
      <c r="L12" s="64"/>
      <c r="M12" s="65"/>
      <c r="N12" s="65"/>
      <c r="O12" s="65"/>
      <c r="P12" s="64"/>
      <c r="Q12" s="64"/>
      <c r="R12" s="64"/>
      <c r="S12" s="66"/>
      <c r="T12" s="65"/>
      <c r="U12" s="64"/>
      <c r="V12" s="61"/>
      <c r="W12" s="61"/>
      <c r="X12" s="61"/>
      <c r="Y12" s="61"/>
      <c r="Z12" s="61"/>
      <c r="AA12" s="61"/>
      <c r="AB12" s="61"/>
      <c r="AC12" s="67"/>
      <c r="AD12" s="61"/>
      <c r="AE12" s="61"/>
      <c r="AF12" s="61"/>
      <c r="AG12" s="61"/>
      <c r="AH12" s="61"/>
      <c r="AI12" s="61"/>
      <c r="AJ12" s="61"/>
      <c r="AK12" s="61"/>
      <c r="AL12" s="61"/>
      <c r="AM12" s="61"/>
      <c r="AN12" s="61"/>
      <c r="AO12" s="61"/>
      <c r="AP12" s="61"/>
      <c r="AQ12" s="63"/>
      <c r="AR12" s="64"/>
      <c r="AS12" s="61"/>
      <c r="AT12" s="61"/>
      <c r="AU12" s="67"/>
      <c r="AV12" s="67"/>
      <c r="AW12" s="61"/>
      <c r="AX12" s="67"/>
      <c r="AY12" s="61"/>
      <c r="AZ12" s="61"/>
      <c r="BA12" s="61"/>
      <c r="BB12" s="68"/>
      <c r="BC12" s="68"/>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9"/>
      <c r="CM12" s="66"/>
      <c r="CN12" s="69"/>
      <c r="CO12" s="69"/>
      <c r="CP12"/>
    </row>
    <row r="13" spans="1:94" ht="30" customHeight="1" x14ac:dyDescent="0.25">
      <c r="A13" s="9">
        <v>16</v>
      </c>
      <c r="B13" s="103">
        <v>124</v>
      </c>
      <c r="C13" s="10" t="s">
        <v>201</v>
      </c>
      <c r="D13" s="12" t="s">
        <v>202</v>
      </c>
      <c r="E13" s="11" t="s">
        <v>203</v>
      </c>
      <c r="F13" s="11" t="s">
        <v>120</v>
      </c>
      <c r="G13" s="12" t="s">
        <v>204</v>
      </c>
      <c r="H13" s="12" t="s">
        <v>205</v>
      </c>
      <c r="I13" s="11" t="s">
        <v>98</v>
      </c>
      <c r="J13" s="37">
        <v>12.27</v>
      </c>
      <c r="K13" s="35">
        <f>L13/J13</f>
        <v>4074.9796251018747</v>
      </c>
      <c r="L13" s="14">
        <v>50000</v>
      </c>
      <c r="M13" s="15">
        <f>L13-S13-T13</f>
        <v>48503</v>
      </c>
      <c r="N13" s="15">
        <v>1497</v>
      </c>
      <c r="O13" s="15">
        <f>IF(N13&gt;M13,M13,N13)</f>
        <v>1497</v>
      </c>
      <c r="P13" s="35">
        <f>O13/J13</f>
        <v>122.00488997555013</v>
      </c>
      <c r="Q13" s="14">
        <f>O13</f>
        <v>1497</v>
      </c>
      <c r="R13" s="14"/>
      <c r="S13" s="16">
        <v>0</v>
      </c>
      <c r="T13" s="15">
        <v>1497</v>
      </c>
      <c r="U13" s="14">
        <v>48503</v>
      </c>
      <c r="V13" s="12" t="s">
        <v>206</v>
      </c>
      <c r="W13" s="12"/>
      <c r="X13" s="12" t="s">
        <v>207</v>
      </c>
      <c r="Y13" s="12" t="s">
        <v>100</v>
      </c>
      <c r="Z13" s="12" t="s">
        <v>100</v>
      </c>
      <c r="AA13" s="12" t="s">
        <v>100</v>
      </c>
      <c r="AB13" s="12" t="s">
        <v>208</v>
      </c>
      <c r="AC13" s="17">
        <v>43862</v>
      </c>
      <c r="AD13" s="12">
        <v>4.1580000000000004</v>
      </c>
      <c r="AE13" s="12">
        <v>1.21</v>
      </c>
      <c r="AF13" s="12">
        <v>25.04</v>
      </c>
      <c r="AG13" s="12">
        <v>12.77</v>
      </c>
      <c r="AH13" s="12" t="s">
        <v>100</v>
      </c>
      <c r="AI13" s="12" t="s">
        <v>100</v>
      </c>
      <c r="AJ13" s="12" t="s">
        <v>195</v>
      </c>
      <c r="AK13" s="12">
        <v>0</v>
      </c>
      <c r="AL13" s="12" t="s">
        <v>209</v>
      </c>
      <c r="AM13" s="12" t="s">
        <v>100</v>
      </c>
      <c r="AN13" s="12" t="b">
        <v>0</v>
      </c>
      <c r="AO13" s="12" t="s">
        <v>143</v>
      </c>
      <c r="AP13" s="12" t="b">
        <v>1</v>
      </c>
      <c r="AQ13" s="13">
        <v>2.948</v>
      </c>
      <c r="AR13" s="14">
        <f>M13/AQ13</f>
        <v>16452.849389416555</v>
      </c>
      <c r="AS13" s="12" t="s">
        <v>100</v>
      </c>
      <c r="AT13" s="12" t="s">
        <v>100</v>
      </c>
      <c r="AU13" s="17">
        <v>43921</v>
      </c>
      <c r="AV13" s="17">
        <v>43835</v>
      </c>
      <c r="AW13" s="12">
        <v>5000</v>
      </c>
      <c r="AX13" s="17">
        <v>43861</v>
      </c>
      <c r="AY13" s="12" t="b">
        <v>0</v>
      </c>
      <c r="AZ13" s="12" t="s">
        <v>100</v>
      </c>
      <c r="BA13" s="12" t="s">
        <v>100</v>
      </c>
      <c r="BB13" s="19" t="s">
        <v>100</v>
      </c>
      <c r="BC13" s="19" t="s">
        <v>100</v>
      </c>
      <c r="BD13" s="12">
        <v>45000</v>
      </c>
      <c r="BE13" s="12" t="b">
        <v>0</v>
      </c>
      <c r="BF13" s="12" t="s">
        <v>100</v>
      </c>
      <c r="BG13" s="12" t="s">
        <v>100</v>
      </c>
      <c r="BH13" s="12" t="s">
        <v>100</v>
      </c>
      <c r="BI13" s="12" t="s">
        <v>112</v>
      </c>
      <c r="BJ13" s="12" t="s">
        <v>100</v>
      </c>
      <c r="BK13" s="12" t="b">
        <v>0</v>
      </c>
      <c r="BL13" s="12" t="s">
        <v>100</v>
      </c>
      <c r="BM13" s="12" t="s">
        <v>100</v>
      </c>
      <c r="BN13" s="12" t="s">
        <v>100</v>
      </c>
      <c r="BO13" s="12" t="s">
        <v>100</v>
      </c>
      <c r="BP13" s="12" t="s">
        <v>100</v>
      </c>
      <c r="BQ13" s="12" t="s">
        <v>100</v>
      </c>
      <c r="BR13" s="12" t="s">
        <v>100</v>
      </c>
      <c r="BS13" s="12" t="s">
        <v>100</v>
      </c>
      <c r="BT13" s="12" t="s">
        <v>100</v>
      </c>
      <c r="BU13" s="12" t="s">
        <v>100</v>
      </c>
      <c r="BV13" s="12" t="s">
        <v>100</v>
      </c>
      <c r="BW13" s="12" t="s">
        <v>210</v>
      </c>
      <c r="BX13" s="12" t="s">
        <v>100</v>
      </c>
      <c r="BY13" s="12" t="s">
        <v>100</v>
      </c>
      <c r="BZ13" s="12" t="b">
        <v>0</v>
      </c>
      <c r="CA13" s="12" t="s">
        <v>100</v>
      </c>
      <c r="CB13" s="12">
        <v>1497</v>
      </c>
      <c r="CC13" s="12" t="s">
        <v>100</v>
      </c>
      <c r="CD13" s="12" t="s">
        <v>100</v>
      </c>
      <c r="CE13" s="12" t="s">
        <v>100</v>
      </c>
      <c r="CF13" s="12" t="s">
        <v>100</v>
      </c>
      <c r="CG13" s="12" t="s">
        <v>211</v>
      </c>
      <c r="CH13" s="12" t="s">
        <v>100</v>
      </c>
      <c r="CI13" s="12" t="s">
        <v>100</v>
      </c>
      <c r="CJ13" s="12">
        <v>10</v>
      </c>
      <c r="CK13" s="12">
        <v>1</v>
      </c>
      <c r="CL13" s="20"/>
      <c r="CM13" s="16"/>
      <c r="CN13" s="20"/>
      <c r="CO13" s="20"/>
      <c r="CP13" s="12" t="s">
        <v>212</v>
      </c>
    </row>
    <row r="14" spans="1:94" ht="30" customHeight="1" x14ac:dyDescent="0.25">
      <c r="A14" s="9">
        <v>17</v>
      </c>
      <c r="B14" s="103">
        <v>125</v>
      </c>
      <c r="C14" s="10" t="s">
        <v>213</v>
      </c>
      <c r="D14" s="12" t="s">
        <v>214</v>
      </c>
      <c r="E14" s="11" t="s">
        <v>215</v>
      </c>
      <c r="F14" s="11" t="s">
        <v>120</v>
      </c>
      <c r="G14" s="12" t="s">
        <v>204</v>
      </c>
      <c r="H14" s="12" t="s">
        <v>205</v>
      </c>
      <c r="I14" s="11" t="s">
        <v>98</v>
      </c>
      <c r="J14" s="37">
        <v>85.11</v>
      </c>
      <c r="K14" s="35">
        <f>L14/J14</f>
        <v>6458.0307836916927</v>
      </c>
      <c r="L14" s="14">
        <v>549643</v>
      </c>
      <c r="M14" s="15">
        <f>L14-S14-T14</f>
        <v>549643</v>
      </c>
      <c r="N14" s="15">
        <v>10383</v>
      </c>
      <c r="O14" s="15">
        <f>IF(N14&gt;M14,M14,N14)</f>
        <v>10383</v>
      </c>
      <c r="P14" s="35">
        <f>O14/J14</f>
        <v>121.99506520972859</v>
      </c>
      <c r="Q14" s="14">
        <f>Q13+O14</f>
        <v>11880</v>
      </c>
      <c r="R14" s="14"/>
      <c r="S14" s="16">
        <v>0</v>
      </c>
      <c r="T14" s="15">
        <v>0</v>
      </c>
      <c r="U14" s="14">
        <v>539260</v>
      </c>
      <c r="V14" s="12"/>
      <c r="W14" s="12"/>
      <c r="X14" s="12" t="s">
        <v>207</v>
      </c>
      <c r="Y14" s="12" t="s">
        <v>100</v>
      </c>
      <c r="Z14" s="12" t="s">
        <v>100</v>
      </c>
      <c r="AA14" s="12" t="s">
        <v>100</v>
      </c>
      <c r="AB14" s="12" t="s">
        <v>216</v>
      </c>
      <c r="AC14" s="17">
        <v>44105</v>
      </c>
      <c r="AD14" s="12">
        <v>35.5</v>
      </c>
      <c r="AE14" s="12">
        <v>12.81</v>
      </c>
      <c r="AF14" s="12">
        <v>224.76</v>
      </c>
      <c r="AG14" s="12">
        <v>139.65</v>
      </c>
      <c r="AH14" s="12" t="s">
        <v>100</v>
      </c>
      <c r="AI14" s="12" t="s">
        <v>100</v>
      </c>
      <c r="AJ14" s="12" t="s">
        <v>100</v>
      </c>
      <c r="AK14" s="12">
        <v>0</v>
      </c>
      <c r="AL14" s="12" t="s">
        <v>209</v>
      </c>
      <c r="AM14" s="12" t="s">
        <v>100</v>
      </c>
      <c r="AN14" s="12" t="b">
        <v>0</v>
      </c>
      <c r="AO14" s="12" t="s">
        <v>143</v>
      </c>
      <c r="AP14" s="12" t="b">
        <v>0</v>
      </c>
      <c r="AQ14" s="13">
        <v>22.69</v>
      </c>
      <c r="AR14" s="14">
        <f>M14/AQ14</f>
        <v>24224.019391802554</v>
      </c>
      <c r="AS14" s="12" t="s">
        <v>100</v>
      </c>
      <c r="AT14" s="12" t="s">
        <v>100</v>
      </c>
      <c r="AU14" s="17">
        <v>44270</v>
      </c>
      <c r="AV14" s="17">
        <v>43800</v>
      </c>
      <c r="AW14" s="12">
        <v>45425</v>
      </c>
      <c r="AX14" s="17">
        <v>43497</v>
      </c>
      <c r="AY14" s="12" t="b">
        <v>0</v>
      </c>
      <c r="AZ14" s="12" t="s">
        <v>100</v>
      </c>
      <c r="BA14" s="12" t="s">
        <v>100</v>
      </c>
      <c r="BB14" s="19" t="s">
        <v>100</v>
      </c>
      <c r="BC14" s="19" t="s">
        <v>100</v>
      </c>
      <c r="BD14" s="12">
        <v>504218</v>
      </c>
      <c r="BE14" s="12" t="b">
        <v>0</v>
      </c>
      <c r="BF14" s="12" t="s">
        <v>100</v>
      </c>
      <c r="BG14" s="12" t="s">
        <v>100</v>
      </c>
      <c r="BH14" s="12" t="s">
        <v>100</v>
      </c>
      <c r="BI14" s="12" t="s">
        <v>112</v>
      </c>
      <c r="BJ14" s="12" t="s">
        <v>100</v>
      </c>
      <c r="BK14" s="12" t="b">
        <v>0</v>
      </c>
      <c r="BL14" s="12" t="s">
        <v>100</v>
      </c>
      <c r="BM14" s="12" t="s">
        <v>100</v>
      </c>
      <c r="BN14" s="12" t="s">
        <v>100</v>
      </c>
      <c r="BO14" s="12" t="s">
        <v>100</v>
      </c>
      <c r="BP14" s="12" t="s">
        <v>100</v>
      </c>
      <c r="BQ14" s="12" t="s">
        <v>100</v>
      </c>
      <c r="BR14" s="12" t="s">
        <v>100</v>
      </c>
      <c r="BS14" s="12" t="s">
        <v>100</v>
      </c>
      <c r="BT14" s="12" t="s">
        <v>100</v>
      </c>
      <c r="BU14" s="12" t="s">
        <v>100</v>
      </c>
      <c r="BV14" s="12" t="s">
        <v>100</v>
      </c>
      <c r="BW14" s="12" t="s">
        <v>217</v>
      </c>
      <c r="BX14" s="12" t="s">
        <v>100</v>
      </c>
      <c r="BY14" s="12" t="s">
        <v>100</v>
      </c>
      <c r="BZ14" s="12" t="b">
        <v>0</v>
      </c>
      <c r="CA14" s="12" t="s">
        <v>100</v>
      </c>
      <c r="CB14" s="12">
        <v>10383</v>
      </c>
      <c r="CC14" s="12">
        <v>0</v>
      </c>
      <c r="CD14" s="12" t="s">
        <v>100</v>
      </c>
      <c r="CE14" s="12" t="s">
        <v>100</v>
      </c>
      <c r="CF14" s="12" t="s">
        <v>100</v>
      </c>
      <c r="CG14" s="12" t="s">
        <v>211</v>
      </c>
      <c r="CH14" s="12" t="s">
        <v>100</v>
      </c>
      <c r="CI14" s="12" t="s">
        <v>100</v>
      </c>
      <c r="CJ14" s="12">
        <v>25</v>
      </c>
      <c r="CK14" s="12">
        <v>1</v>
      </c>
      <c r="CL14" s="20"/>
      <c r="CM14" s="16"/>
      <c r="CN14" s="20"/>
      <c r="CO14" s="20"/>
      <c r="CP14" s="12" t="s">
        <v>218</v>
      </c>
    </row>
    <row r="15" spans="1:94" ht="30" customHeight="1" x14ac:dyDescent="0.25">
      <c r="A15" s="9">
        <v>21</v>
      </c>
      <c r="B15" s="103">
        <v>129</v>
      </c>
      <c r="C15" s="10" t="s">
        <v>243</v>
      </c>
      <c r="D15" s="12" t="s">
        <v>244</v>
      </c>
      <c r="E15" s="11" t="s">
        <v>203</v>
      </c>
      <c r="F15" s="11" t="s">
        <v>120</v>
      </c>
      <c r="G15" s="12" t="s">
        <v>204</v>
      </c>
      <c r="H15" s="12" t="s">
        <v>205</v>
      </c>
      <c r="I15" s="11" t="s">
        <v>98</v>
      </c>
      <c r="J15" s="37">
        <v>94.3</v>
      </c>
      <c r="K15" s="35">
        <f>L15/J15</f>
        <v>12902.046659597032</v>
      </c>
      <c r="L15" s="14">
        <v>1216663</v>
      </c>
      <c r="M15" s="15">
        <f>L15-S15-T15</f>
        <v>1202707</v>
      </c>
      <c r="N15" s="15">
        <v>13956</v>
      </c>
      <c r="O15" s="15">
        <f>IF(N15&gt;M15,M15,N15)</f>
        <v>13956</v>
      </c>
      <c r="P15" s="35">
        <f>O15/J15</f>
        <v>147.99575821845175</v>
      </c>
      <c r="Q15" s="14">
        <f>Q14+O15</f>
        <v>25836</v>
      </c>
      <c r="R15" s="14"/>
      <c r="S15" s="16">
        <v>0</v>
      </c>
      <c r="T15" s="15">
        <v>13956</v>
      </c>
      <c r="U15" s="14">
        <v>1202707</v>
      </c>
      <c r="V15" s="12"/>
      <c r="W15" s="12"/>
      <c r="X15" s="12" t="s">
        <v>207</v>
      </c>
      <c r="Y15" s="12" t="s">
        <v>100</v>
      </c>
      <c r="Z15" s="12" t="s">
        <v>100</v>
      </c>
      <c r="AA15" s="12" t="s">
        <v>100</v>
      </c>
      <c r="AB15" s="12" t="s">
        <v>245</v>
      </c>
      <c r="AC15" s="17">
        <v>44105</v>
      </c>
      <c r="AD15" s="12">
        <v>28.2</v>
      </c>
      <c r="AE15" s="12">
        <v>15.8</v>
      </c>
      <c r="AF15" s="12">
        <v>214.5</v>
      </c>
      <c r="AG15" s="12">
        <v>120.2</v>
      </c>
      <c r="AH15" s="12" t="s">
        <v>100</v>
      </c>
      <c r="AI15" s="12" t="s">
        <v>100</v>
      </c>
      <c r="AJ15" s="12" t="s">
        <v>100</v>
      </c>
      <c r="AK15" s="12">
        <v>1</v>
      </c>
      <c r="AL15" s="12" t="s">
        <v>209</v>
      </c>
      <c r="AM15" s="12" t="s">
        <v>100</v>
      </c>
      <c r="AN15" s="12" t="b">
        <v>0</v>
      </c>
      <c r="AO15" s="12" t="s">
        <v>143</v>
      </c>
      <c r="AP15" s="12" t="b">
        <v>1</v>
      </c>
      <c r="AQ15" s="13">
        <v>12.399999999999901</v>
      </c>
      <c r="AR15" s="14">
        <f>M15/AQ15</f>
        <v>96992.500000000771</v>
      </c>
      <c r="AS15" s="12" t="s">
        <v>100</v>
      </c>
      <c r="AT15" s="12" t="s">
        <v>100</v>
      </c>
      <c r="AU15" s="17">
        <v>44316</v>
      </c>
      <c r="AV15" s="17">
        <v>43814</v>
      </c>
      <c r="AW15" s="12">
        <v>185750</v>
      </c>
      <c r="AX15" s="17">
        <v>43951</v>
      </c>
      <c r="AY15" s="12" t="b">
        <v>0</v>
      </c>
      <c r="AZ15" s="12" t="s">
        <v>100</v>
      </c>
      <c r="BA15" s="12" t="s">
        <v>100</v>
      </c>
      <c r="BB15" s="19" t="s">
        <v>100</v>
      </c>
      <c r="BC15" s="19" t="s">
        <v>100</v>
      </c>
      <c r="BD15" s="12">
        <v>1020912</v>
      </c>
      <c r="BE15" s="12" t="b">
        <v>0</v>
      </c>
      <c r="BF15" s="12" t="s">
        <v>100</v>
      </c>
      <c r="BG15" s="12" t="s">
        <v>100</v>
      </c>
      <c r="BH15" s="12" t="s">
        <v>100</v>
      </c>
      <c r="BI15" s="12" t="s">
        <v>231</v>
      </c>
      <c r="BJ15" s="12" t="s">
        <v>100</v>
      </c>
      <c r="BK15" s="12" t="b">
        <v>0</v>
      </c>
      <c r="BL15" s="12" t="s">
        <v>100</v>
      </c>
      <c r="BM15" s="12" t="s">
        <v>100</v>
      </c>
      <c r="BN15" s="12" t="s">
        <v>100</v>
      </c>
      <c r="BO15" s="12" t="s">
        <v>100</v>
      </c>
      <c r="BP15" s="12" t="s">
        <v>100</v>
      </c>
      <c r="BQ15" s="12" t="s">
        <v>100</v>
      </c>
      <c r="BR15" s="12" t="s">
        <v>100</v>
      </c>
      <c r="BS15" s="12" t="s">
        <v>246</v>
      </c>
      <c r="BT15" s="12" t="s">
        <v>100</v>
      </c>
      <c r="BU15" s="12" t="s">
        <v>100</v>
      </c>
      <c r="BV15" s="12" t="s">
        <v>100</v>
      </c>
      <c r="BW15" s="12" t="s">
        <v>247</v>
      </c>
      <c r="BX15" s="12" t="s">
        <v>100</v>
      </c>
      <c r="BY15" s="12" t="s">
        <v>100</v>
      </c>
      <c r="BZ15" s="12" t="b">
        <v>0</v>
      </c>
      <c r="CA15" s="12" t="s">
        <v>100</v>
      </c>
      <c r="CB15" s="12">
        <v>0</v>
      </c>
      <c r="CC15" s="12">
        <v>0</v>
      </c>
      <c r="CD15" s="12" t="s">
        <v>248</v>
      </c>
      <c r="CE15" s="12" t="s">
        <v>100</v>
      </c>
      <c r="CF15" s="12" t="s">
        <v>100</v>
      </c>
      <c r="CG15" s="12" t="s">
        <v>211</v>
      </c>
      <c r="CH15" s="12" t="s">
        <v>100</v>
      </c>
      <c r="CI15" s="12" t="s">
        <v>100</v>
      </c>
      <c r="CJ15" s="12">
        <v>16.39</v>
      </c>
      <c r="CK15" s="12">
        <v>1</v>
      </c>
      <c r="CL15" s="20"/>
      <c r="CM15" s="16"/>
      <c r="CN15" s="20"/>
      <c r="CO15" s="20"/>
      <c r="CP15" s="12" t="s">
        <v>249</v>
      </c>
    </row>
    <row r="16" spans="1:94" ht="30" customHeight="1" x14ac:dyDescent="0.25">
      <c r="A16" s="104"/>
      <c r="B16" s="104"/>
      <c r="C16" s="101"/>
      <c r="D16" s="91"/>
      <c r="E16" s="92"/>
      <c r="F16" s="92"/>
      <c r="G16" s="91"/>
      <c r="H16" s="91"/>
      <c r="I16" s="92"/>
      <c r="J16" s="93"/>
      <c r="K16" s="94"/>
      <c r="L16" s="94"/>
      <c r="M16" s="95"/>
      <c r="N16" s="95"/>
      <c r="O16" s="95"/>
      <c r="P16" s="94"/>
      <c r="Q16" s="94"/>
      <c r="R16" s="102">
        <f>SUM(O13:O15)</f>
        <v>25836</v>
      </c>
      <c r="S16" s="91"/>
      <c r="T16" s="95"/>
      <c r="U16" s="94" t="s">
        <v>454</v>
      </c>
      <c r="V16" s="91"/>
      <c r="W16" s="91"/>
      <c r="X16" s="91"/>
      <c r="Y16" s="91"/>
      <c r="Z16" s="91"/>
      <c r="AA16" s="91"/>
      <c r="AB16" s="91"/>
      <c r="AC16" s="98"/>
      <c r="AD16" s="91"/>
      <c r="AE16" s="91"/>
      <c r="AF16" s="91"/>
      <c r="AG16" s="91"/>
      <c r="AH16" s="91"/>
      <c r="AI16" s="91"/>
      <c r="AJ16" s="91"/>
      <c r="AK16" s="91"/>
      <c r="AL16" s="91"/>
      <c r="AM16" s="91"/>
      <c r="AN16" s="91"/>
      <c r="AO16" s="91"/>
      <c r="AP16" s="91"/>
      <c r="AQ16" s="93"/>
      <c r="AR16" s="94"/>
      <c r="AS16" s="91"/>
      <c r="AT16" s="91"/>
      <c r="AU16" s="98"/>
      <c r="AV16" s="98"/>
      <c r="AW16" s="91"/>
      <c r="AX16" s="98"/>
      <c r="AY16" s="91"/>
      <c r="AZ16" s="91"/>
      <c r="BA16" s="91"/>
      <c r="BB16" s="99"/>
      <c r="BC16" s="99"/>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100"/>
      <c r="CM16" s="97"/>
      <c r="CN16" s="100"/>
      <c r="CO16" s="100"/>
      <c r="CP16"/>
    </row>
    <row r="17" spans="1:94" x14ac:dyDescent="0.25">
      <c r="A17" s="9"/>
      <c r="B17" s="59"/>
      <c r="C17" s="60"/>
      <c r="D17" s="61"/>
      <c r="E17" s="62"/>
      <c r="F17" s="62"/>
      <c r="G17" s="61"/>
      <c r="H17" s="61"/>
      <c r="I17" s="62"/>
      <c r="J17" s="63"/>
      <c r="K17" s="64"/>
      <c r="L17" s="64"/>
      <c r="M17" s="65"/>
      <c r="N17" s="65"/>
      <c r="O17" s="65"/>
      <c r="P17" s="64"/>
      <c r="Q17" s="64"/>
      <c r="R17" s="64"/>
      <c r="S17" s="66"/>
      <c r="T17" s="65"/>
      <c r="U17" s="64"/>
      <c r="V17" s="61"/>
      <c r="W17" s="61"/>
      <c r="X17" s="61"/>
      <c r="Y17" s="61"/>
      <c r="Z17" s="61"/>
      <c r="AA17" s="61"/>
      <c r="AB17" s="61"/>
      <c r="AC17" s="67"/>
      <c r="AD17" s="61"/>
      <c r="AE17" s="61"/>
      <c r="AF17" s="61"/>
      <c r="AG17" s="61"/>
      <c r="AH17" s="61"/>
      <c r="AI17" s="61"/>
      <c r="AJ17" s="61"/>
      <c r="AK17" s="61"/>
      <c r="AL17" s="61"/>
      <c r="AM17" s="61"/>
      <c r="AN17" s="61"/>
      <c r="AO17" s="61"/>
      <c r="AP17" s="61"/>
      <c r="AQ17" s="63"/>
      <c r="AR17" s="64"/>
      <c r="AS17" s="61"/>
      <c r="AT17" s="61"/>
      <c r="AU17" s="67"/>
      <c r="AV17" s="67"/>
      <c r="AW17" s="61"/>
      <c r="AX17" s="67"/>
      <c r="AY17" s="61"/>
      <c r="AZ17" s="61"/>
      <c r="BA17" s="61"/>
      <c r="BB17" s="68"/>
      <c r="BC17" s="68"/>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9"/>
      <c r="CM17" s="66"/>
      <c r="CN17" s="69"/>
      <c r="CO17" s="69"/>
      <c r="CP17"/>
    </row>
    <row r="18" spans="1:94" ht="30" customHeight="1" x14ac:dyDescent="0.25">
      <c r="A18" s="9">
        <v>15</v>
      </c>
      <c r="B18" s="103">
        <v>123</v>
      </c>
      <c r="C18" s="10" t="s">
        <v>187</v>
      </c>
      <c r="D18" s="11" t="s">
        <v>188</v>
      </c>
      <c r="E18" s="11" t="s">
        <v>189</v>
      </c>
      <c r="F18" s="11" t="s">
        <v>120</v>
      </c>
      <c r="G18" s="12" t="s">
        <v>190</v>
      </c>
      <c r="H18" s="12" t="s">
        <v>191</v>
      </c>
      <c r="I18" s="11" t="s">
        <v>153</v>
      </c>
      <c r="J18" s="37">
        <v>800</v>
      </c>
      <c r="K18" s="35">
        <f>L18/J18</f>
        <v>2130.1999999999998</v>
      </c>
      <c r="L18" s="14">
        <v>1704160</v>
      </c>
      <c r="M18" s="15">
        <f>L18-S18-T18</f>
        <v>1704160</v>
      </c>
      <c r="N18" s="15">
        <v>97600</v>
      </c>
      <c r="O18" s="15">
        <f>IF(N18&gt;M18,M18,N18)</f>
        <v>97600</v>
      </c>
      <c r="P18" s="35">
        <f>O18/J18</f>
        <v>122</v>
      </c>
      <c r="Q18" s="14">
        <f>O18</f>
        <v>97600</v>
      </c>
      <c r="R18" s="14"/>
      <c r="S18" s="16">
        <v>0</v>
      </c>
      <c r="T18" s="15">
        <v>0</v>
      </c>
      <c r="U18" s="14">
        <v>1606560</v>
      </c>
      <c r="V18" s="11" t="s">
        <v>192</v>
      </c>
      <c r="W18" s="12"/>
      <c r="X18" s="12" t="s">
        <v>193</v>
      </c>
      <c r="Y18" s="12" t="s">
        <v>100</v>
      </c>
      <c r="Z18" s="12" t="s">
        <v>100</v>
      </c>
      <c r="AA18" s="12" t="s">
        <v>100</v>
      </c>
      <c r="AB18" s="12" t="s">
        <v>194</v>
      </c>
      <c r="AC18" s="17">
        <v>44105</v>
      </c>
      <c r="AD18" s="12">
        <v>668</v>
      </c>
      <c r="AE18" s="12">
        <v>302</v>
      </c>
      <c r="AF18" s="12">
        <v>3416</v>
      </c>
      <c r="AG18" s="12">
        <v>2616</v>
      </c>
      <c r="AH18" s="12" t="s">
        <v>100</v>
      </c>
      <c r="AI18" s="12" t="s">
        <v>100</v>
      </c>
      <c r="AJ18" s="12" t="s">
        <v>195</v>
      </c>
      <c r="AK18" s="12">
        <v>0</v>
      </c>
      <c r="AL18" s="12" t="s">
        <v>196</v>
      </c>
      <c r="AM18" s="12" t="s">
        <v>100</v>
      </c>
      <c r="AN18" s="12" t="b">
        <v>0</v>
      </c>
      <c r="AO18" s="12" t="s">
        <v>143</v>
      </c>
      <c r="AP18" s="12" t="b">
        <v>1</v>
      </c>
      <c r="AQ18" s="13">
        <v>366</v>
      </c>
      <c r="AR18" s="14">
        <f>M18/AQ18</f>
        <v>4656.1748633879779</v>
      </c>
      <c r="AS18" s="12" t="s">
        <v>195</v>
      </c>
      <c r="AT18" s="12" t="s">
        <v>100</v>
      </c>
      <c r="AU18" s="17">
        <v>44287</v>
      </c>
      <c r="AV18" s="17">
        <v>43460</v>
      </c>
      <c r="AW18" s="12">
        <v>132930</v>
      </c>
      <c r="AX18" s="17">
        <v>43875</v>
      </c>
      <c r="AY18" s="12" t="b">
        <v>0</v>
      </c>
      <c r="AZ18" s="12" t="s">
        <v>100</v>
      </c>
      <c r="BA18" s="12" t="s">
        <v>100</v>
      </c>
      <c r="BB18" s="19">
        <v>4656</v>
      </c>
      <c r="BC18" s="19">
        <v>2130</v>
      </c>
      <c r="BD18" s="12">
        <v>1571230</v>
      </c>
      <c r="BE18" s="12" t="b">
        <v>0</v>
      </c>
      <c r="BF18" s="12" t="s">
        <v>100</v>
      </c>
      <c r="BG18" s="12" t="s">
        <v>100</v>
      </c>
      <c r="BH18" s="12" t="s">
        <v>100</v>
      </c>
      <c r="BI18" s="12" t="s">
        <v>112</v>
      </c>
      <c r="BJ18" s="12" t="s">
        <v>100</v>
      </c>
      <c r="BK18" s="12" t="b">
        <v>0</v>
      </c>
      <c r="BL18" s="12" t="s">
        <v>100</v>
      </c>
      <c r="BM18" s="12" t="s">
        <v>100</v>
      </c>
      <c r="BN18" s="12" t="s">
        <v>100</v>
      </c>
      <c r="BO18" s="12" t="s">
        <v>100</v>
      </c>
      <c r="BP18" s="12" t="s">
        <v>100</v>
      </c>
      <c r="BQ18" s="12" t="s">
        <v>100</v>
      </c>
      <c r="BR18" s="12" t="s">
        <v>100</v>
      </c>
      <c r="BS18" s="12" t="s">
        <v>195</v>
      </c>
      <c r="BT18" s="12" t="s">
        <v>100</v>
      </c>
      <c r="BU18" s="12" t="s">
        <v>100</v>
      </c>
      <c r="BV18" s="12" t="s">
        <v>100</v>
      </c>
      <c r="BW18" s="12" t="s">
        <v>197</v>
      </c>
      <c r="BX18" s="12" t="s">
        <v>100</v>
      </c>
      <c r="BY18" s="12" t="s">
        <v>100</v>
      </c>
      <c r="BZ18" s="12" t="b">
        <v>0</v>
      </c>
      <c r="CA18" s="12" t="s">
        <v>100</v>
      </c>
      <c r="CB18" s="12">
        <v>0</v>
      </c>
      <c r="CC18" s="12">
        <v>0</v>
      </c>
      <c r="CD18" s="12" t="s">
        <v>198</v>
      </c>
      <c r="CE18" s="12" t="s">
        <v>100</v>
      </c>
      <c r="CF18" s="12" t="s">
        <v>100</v>
      </c>
      <c r="CG18" s="12" t="s">
        <v>199</v>
      </c>
      <c r="CH18" s="12" t="s">
        <v>100</v>
      </c>
      <c r="CI18" s="12" t="s">
        <v>100</v>
      </c>
      <c r="CJ18" s="12">
        <v>450</v>
      </c>
      <c r="CK18" s="12">
        <v>1</v>
      </c>
      <c r="CL18" s="20"/>
      <c r="CM18" s="16"/>
      <c r="CN18" s="20"/>
      <c r="CO18" s="20"/>
      <c r="CP18" s="12" t="s">
        <v>200</v>
      </c>
    </row>
    <row r="19" spans="1:94" ht="30" customHeight="1" x14ac:dyDescent="0.25">
      <c r="A19" s="9">
        <v>29</v>
      </c>
      <c r="B19" s="103">
        <v>138</v>
      </c>
      <c r="C19" s="10" t="s">
        <v>292</v>
      </c>
      <c r="D19" s="11" t="s">
        <v>293</v>
      </c>
      <c r="E19" s="11" t="s">
        <v>189</v>
      </c>
      <c r="F19" s="11" t="s">
        <v>95</v>
      </c>
      <c r="G19" s="12" t="s">
        <v>190</v>
      </c>
      <c r="H19" s="12" t="s">
        <v>191</v>
      </c>
      <c r="I19" s="11" t="s">
        <v>153</v>
      </c>
      <c r="J19" s="37">
        <v>11360</v>
      </c>
      <c r="K19" s="35">
        <f>L19/J19</f>
        <v>572.18309859154931</v>
      </c>
      <c r="L19" s="14">
        <v>6500000</v>
      </c>
      <c r="M19" s="15">
        <f>L19-S19-T19</f>
        <v>5000000</v>
      </c>
      <c r="N19" s="15">
        <v>4260000</v>
      </c>
      <c r="O19" s="15">
        <f>IF(N19&gt;M19,M19,N19)</f>
        <v>4260000</v>
      </c>
      <c r="P19" s="35">
        <f>O19/J19</f>
        <v>375</v>
      </c>
      <c r="Q19" s="14">
        <f>Q18+O19</f>
        <v>4357600</v>
      </c>
      <c r="R19" s="14"/>
      <c r="S19" s="16">
        <v>0</v>
      </c>
      <c r="T19" s="15">
        <v>1500000</v>
      </c>
      <c r="U19" s="14">
        <v>2240000</v>
      </c>
      <c r="V19" s="12" t="s">
        <v>294</v>
      </c>
      <c r="W19" s="12"/>
      <c r="X19" s="12" t="s">
        <v>295</v>
      </c>
      <c r="Y19" s="12">
        <v>1</v>
      </c>
      <c r="Z19" s="12">
        <v>5</v>
      </c>
      <c r="AA19" s="12" t="s">
        <v>100</v>
      </c>
      <c r="AB19" s="12" t="s">
        <v>100</v>
      </c>
      <c r="AC19" s="17">
        <v>44470</v>
      </c>
      <c r="AD19" s="12" t="s">
        <v>100</v>
      </c>
      <c r="AE19" s="12" t="s">
        <v>100</v>
      </c>
      <c r="AF19" s="12" t="s">
        <v>100</v>
      </c>
      <c r="AG19" s="12" t="s">
        <v>100</v>
      </c>
      <c r="AH19" s="12" t="s">
        <v>100</v>
      </c>
      <c r="AI19" s="12" t="s">
        <v>100</v>
      </c>
      <c r="AJ19" s="12" t="s">
        <v>100</v>
      </c>
      <c r="AK19" s="12">
        <v>0</v>
      </c>
      <c r="AL19" s="12" t="s">
        <v>196</v>
      </c>
      <c r="AM19" s="12" t="s">
        <v>100</v>
      </c>
      <c r="AN19" s="12" t="b">
        <v>0</v>
      </c>
      <c r="AO19" s="12" t="s">
        <v>143</v>
      </c>
      <c r="AP19" s="12" t="b">
        <v>1</v>
      </c>
      <c r="AQ19" s="13">
        <v>3302</v>
      </c>
      <c r="AR19" s="14">
        <f>M19/AQ19</f>
        <v>1514.2337976983647</v>
      </c>
      <c r="AS19" s="12" t="s">
        <v>100</v>
      </c>
      <c r="AT19" s="12">
        <v>792000</v>
      </c>
      <c r="AU19" s="17">
        <v>44896</v>
      </c>
      <c r="AV19" s="17">
        <v>44013</v>
      </c>
      <c r="AW19" s="12">
        <v>600000</v>
      </c>
      <c r="AX19" s="17">
        <v>44287</v>
      </c>
      <c r="AY19" s="12" t="b">
        <v>0</v>
      </c>
      <c r="AZ19" s="12">
        <v>6.38</v>
      </c>
      <c r="BA19" s="12">
        <v>23.51</v>
      </c>
      <c r="BB19" s="19">
        <v>1969</v>
      </c>
      <c r="BC19" s="19">
        <v>572</v>
      </c>
      <c r="BD19" s="12">
        <v>5900000</v>
      </c>
      <c r="BE19" s="12" t="b">
        <v>0</v>
      </c>
      <c r="BF19" s="12" t="s">
        <v>100</v>
      </c>
      <c r="BG19" s="12" t="s">
        <v>100</v>
      </c>
      <c r="BH19" s="12" t="s">
        <v>100</v>
      </c>
      <c r="BI19" s="12" t="s">
        <v>100</v>
      </c>
      <c r="BJ19" s="12" t="s">
        <v>100</v>
      </c>
      <c r="BK19" s="12" t="b">
        <v>0</v>
      </c>
      <c r="BL19" s="12" t="s">
        <v>100</v>
      </c>
      <c r="BM19" s="12" t="s">
        <v>100</v>
      </c>
      <c r="BN19" s="12" t="s">
        <v>100</v>
      </c>
      <c r="BO19" s="12" t="s">
        <v>100</v>
      </c>
      <c r="BP19" s="12" t="s">
        <v>100</v>
      </c>
      <c r="BQ19" s="12" t="s">
        <v>100</v>
      </c>
      <c r="BR19" s="12" t="s">
        <v>100</v>
      </c>
      <c r="BS19" s="12" t="s">
        <v>195</v>
      </c>
      <c r="BT19" s="12" t="s">
        <v>100</v>
      </c>
      <c r="BU19" s="12" t="s">
        <v>100</v>
      </c>
      <c r="BV19" s="12" t="s">
        <v>100</v>
      </c>
      <c r="BW19" s="12" t="s">
        <v>296</v>
      </c>
      <c r="BX19" s="12" t="s">
        <v>100</v>
      </c>
      <c r="BY19" s="12" t="s">
        <v>100</v>
      </c>
      <c r="BZ19" s="12" t="b">
        <v>0</v>
      </c>
      <c r="CA19" s="12" t="s">
        <v>100</v>
      </c>
      <c r="CB19" s="12">
        <v>250000</v>
      </c>
      <c r="CC19" s="12">
        <v>0</v>
      </c>
      <c r="CD19" s="12" t="s">
        <v>297</v>
      </c>
      <c r="CE19" s="12" t="s">
        <v>100</v>
      </c>
      <c r="CF19" s="12" t="s">
        <v>100</v>
      </c>
      <c r="CG19" s="12" t="s">
        <v>100</v>
      </c>
      <c r="CH19" s="12" t="s">
        <v>100</v>
      </c>
      <c r="CI19" s="12" t="s">
        <v>100</v>
      </c>
      <c r="CJ19" s="12" t="s">
        <v>100</v>
      </c>
      <c r="CK19" s="12">
        <v>1</v>
      </c>
      <c r="CL19" s="20"/>
      <c r="CM19" s="16"/>
      <c r="CN19" s="20"/>
      <c r="CO19" s="20"/>
    </row>
    <row r="20" spans="1:94" ht="30" customHeight="1" x14ac:dyDescent="0.25">
      <c r="A20" s="104"/>
      <c r="B20" s="104"/>
      <c r="C20" s="101"/>
      <c r="D20" s="92"/>
      <c r="E20" s="92"/>
      <c r="F20" s="92"/>
      <c r="G20" s="91"/>
      <c r="H20" s="91"/>
      <c r="I20" s="92"/>
      <c r="J20" s="93"/>
      <c r="K20" s="94"/>
      <c r="L20" s="94"/>
      <c r="M20" s="95"/>
      <c r="N20" s="95"/>
      <c r="O20" s="95"/>
      <c r="P20" s="94"/>
      <c r="Q20" s="94"/>
      <c r="R20" s="102">
        <f>SUM(O18:O19)</f>
        <v>4357600</v>
      </c>
      <c r="S20" s="91"/>
      <c r="T20" s="95"/>
      <c r="U20" s="94" t="s">
        <v>457</v>
      </c>
      <c r="V20" s="92"/>
      <c r="W20" s="91"/>
      <c r="X20" s="91"/>
      <c r="Y20" s="91"/>
      <c r="Z20" s="91"/>
      <c r="AA20" s="91"/>
      <c r="AB20" s="91"/>
      <c r="AC20" s="98"/>
      <c r="AD20" s="91"/>
      <c r="AE20" s="91"/>
      <c r="AF20" s="91"/>
      <c r="AG20" s="91"/>
      <c r="AH20" s="91"/>
      <c r="AI20" s="91"/>
      <c r="AJ20" s="91"/>
      <c r="AK20" s="91"/>
      <c r="AL20" s="91"/>
      <c r="AM20" s="91"/>
      <c r="AN20" s="91"/>
      <c r="AO20" s="91"/>
      <c r="AP20" s="91"/>
      <c r="AQ20" s="93"/>
      <c r="AR20" s="94"/>
      <c r="AS20" s="91"/>
      <c r="AT20" s="91"/>
      <c r="AU20" s="98"/>
      <c r="AV20" s="98"/>
      <c r="AW20" s="91"/>
      <c r="AX20" s="98"/>
      <c r="AY20" s="91"/>
      <c r="AZ20" s="91"/>
      <c r="BA20" s="91"/>
      <c r="BB20" s="99"/>
      <c r="BC20" s="99"/>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CG20" s="91"/>
      <c r="CH20" s="91"/>
      <c r="CI20" s="91"/>
      <c r="CJ20" s="91"/>
      <c r="CK20" s="91"/>
      <c r="CL20" s="100"/>
      <c r="CM20" s="97"/>
      <c r="CN20" s="100"/>
      <c r="CO20" s="100"/>
      <c r="CP20" s="48"/>
    </row>
    <row r="21" spans="1:94" x14ac:dyDescent="0.25">
      <c r="A21" s="9"/>
      <c r="B21" s="59"/>
      <c r="C21" s="60"/>
      <c r="D21" s="62"/>
      <c r="E21" s="62"/>
      <c r="F21" s="62"/>
      <c r="G21" s="61"/>
      <c r="H21" s="61"/>
      <c r="I21" s="62"/>
      <c r="J21" s="63"/>
      <c r="K21" s="64"/>
      <c r="L21" s="64"/>
      <c r="M21" s="65"/>
      <c r="N21" s="65"/>
      <c r="O21" s="65"/>
      <c r="P21" s="64"/>
      <c r="Q21" s="64"/>
      <c r="R21" s="64"/>
      <c r="S21" s="66"/>
      <c r="T21" s="65"/>
      <c r="U21" s="64"/>
      <c r="V21" s="62"/>
      <c r="W21" s="61"/>
      <c r="X21" s="61"/>
      <c r="Y21" s="61"/>
      <c r="Z21" s="61"/>
      <c r="AA21" s="61"/>
      <c r="AB21" s="61"/>
      <c r="AC21" s="67"/>
      <c r="AD21" s="61"/>
      <c r="AE21" s="61"/>
      <c r="AF21" s="61"/>
      <c r="AG21" s="61"/>
      <c r="AH21" s="61"/>
      <c r="AI21" s="61"/>
      <c r="AJ21" s="61"/>
      <c r="AK21" s="61"/>
      <c r="AL21" s="61"/>
      <c r="AM21" s="61"/>
      <c r="AN21" s="61"/>
      <c r="AO21" s="61"/>
      <c r="AP21" s="61"/>
      <c r="AQ21" s="63"/>
      <c r="AR21" s="64"/>
      <c r="AS21" s="61"/>
      <c r="AT21" s="61"/>
      <c r="AU21" s="67"/>
      <c r="AV21" s="67"/>
      <c r="AW21" s="61"/>
      <c r="AX21" s="67"/>
      <c r="AY21" s="61"/>
      <c r="AZ21" s="61"/>
      <c r="BA21" s="61"/>
      <c r="BB21" s="68"/>
      <c r="BC21" s="68"/>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9"/>
      <c r="CM21" s="66"/>
      <c r="CN21" s="69"/>
      <c r="CO21" s="69"/>
      <c r="CP21" s="48"/>
    </row>
    <row r="22" spans="1:94" ht="30" customHeight="1" x14ac:dyDescent="0.25">
      <c r="A22" s="9">
        <v>19</v>
      </c>
      <c r="B22" s="103">
        <v>127</v>
      </c>
      <c r="C22" s="10" t="s">
        <v>223</v>
      </c>
      <c r="D22" s="12" t="s">
        <v>224</v>
      </c>
      <c r="E22" s="11" t="s">
        <v>225</v>
      </c>
      <c r="F22" s="11" t="s">
        <v>120</v>
      </c>
      <c r="G22" s="12" t="s">
        <v>226</v>
      </c>
      <c r="H22" s="12" t="s">
        <v>227</v>
      </c>
      <c r="I22" s="11" t="s">
        <v>98</v>
      </c>
      <c r="J22" s="37">
        <v>112.7</v>
      </c>
      <c r="K22" s="35">
        <f>L22/J22</f>
        <v>600.70984915705412</v>
      </c>
      <c r="L22" s="14">
        <v>67700</v>
      </c>
      <c r="M22" s="15">
        <f>L22-S22-T22</f>
        <v>67700</v>
      </c>
      <c r="N22" s="15">
        <v>16680</v>
      </c>
      <c r="O22" s="15">
        <f>IF(N22&gt;M22,M22,N22)</f>
        <v>16680</v>
      </c>
      <c r="P22" s="35">
        <f>O22/J22</f>
        <v>148.00354924578528</v>
      </c>
      <c r="Q22" s="14">
        <f>O22</f>
        <v>16680</v>
      </c>
      <c r="R22" s="14"/>
      <c r="S22" s="16">
        <v>0</v>
      </c>
      <c r="T22" s="15">
        <v>0</v>
      </c>
      <c r="U22" s="14">
        <v>51020</v>
      </c>
      <c r="V22" s="12"/>
      <c r="W22" s="12"/>
      <c r="X22" s="12" t="s">
        <v>228</v>
      </c>
      <c r="Y22" s="12" t="s">
        <v>100</v>
      </c>
      <c r="Z22" s="12" t="s">
        <v>100</v>
      </c>
      <c r="AA22" s="12" t="s">
        <v>100</v>
      </c>
      <c r="AB22" s="12" t="s">
        <v>229</v>
      </c>
      <c r="AC22" s="17">
        <v>43983</v>
      </c>
      <c r="AD22" s="12">
        <v>178.9</v>
      </c>
      <c r="AE22" s="12">
        <v>161</v>
      </c>
      <c r="AF22" s="12">
        <v>1131.7</v>
      </c>
      <c r="AG22" s="12">
        <v>1019</v>
      </c>
      <c r="AH22" s="12" t="s">
        <v>100</v>
      </c>
      <c r="AI22" s="12" t="s">
        <v>100</v>
      </c>
      <c r="AJ22" s="12" t="s">
        <v>100</v>
      </c>
      <c r="AK22" s="12">
        <v>0</v>
      </c>
      <c r="AL22" s="12" t="s">
        <v>230</v>
      </c>
      <c r="AM22" s="12" t="s">
        <v>100</v>
      </c>
      <c r="AN22" s="12" t="b">
        <v>0</v>
      </c>
      <c r="AO22" s="12" t="s">
        <v>132</v>
      </c>
      <c r="AP22" s="12" t="b">
        <v>1</v>
      </c>
      <c r="AQ22" s="13">
        <v>17.899999999999999</v>
      </c>
      <c r="AR22" s="14">
        <f>M22/AQ22</f>
        <v>3782.1229050279335</v>
      </c>
      <c r="AS22" s="12" t="s">
        <v>100</v>
      </c>
      <c r="AT22" s="12" t="s">
        <v>100</v>
      </c>
      <c r="AU22" s="17">
        <v>44196</v>
      </c>
      <c r="AV22" s="17">
        <v>43586</v>
      </c>
      <c r="AW22" s="12" t="s">
        <v>100</v>
      </c>
      <c r="AX22" s="17">
        <v>43739</v>
      </c>
      <c r="AY22" s="12" t="b">
        <v>1</v>
      </c>
      <c r="AZ22" s="12" t="s">
        <v>100</v>
      </c>
      <c r="BA22" s="12" t="s">
        <v>100</v>
      </c>
      <c r="BB22" s="19">
        <v>3782</v>
      </c>
      <c r="BC22" s="19">
        <v>601</v>
      </c>
      <c r="BD22" s="12">
        <v>60500</v>
      </c>
      <c r="BE22" s="12" t="b">
        <v>1</v>
      </c>
      <c r="BF22" s="12" t="s">
        <v>100</v>
      </c>
      <c r="BG22" s="12" t="s">
        <v>100</v>
      </c>
      <c r="BH22" s="12" t="s">
        <v>100</v>
      </c>
      <c r="BI22" s="12" t="s">
        <v>231</v>
      </c>
      <c r="BJ22" s="12" t="s">
        <v>100</v>
      </c>
      <c r="BK22" s="12" t="b">
        <v>0</v>
      </c>
      <c r="BL22" s="12" t="s">
        <v>100</v>
      </c>
      <c r="BM22" s="12" t="s">
        <v>100</v>
      </c>
      <c r="BN22" s="12" t="s">
        <v>100</v>
      </c>
      <c r="BO22" s="12" t="s">
        <v>100</v>
      </c>
      <c r="BP22" s="12" t="s">
        <v>100</v>
      </c>
      <c r="BQ22" s="12" t="s">
        <v>100</v>
      </c>
      <c r="BR22" s="12" t="s">
        <v>100</v>
      </c>
      <c r="BS22" s="12" t="s">
        <v>100</v>
      </c>
      <c r="BT22" s="12" t="s">
        <v>100</v>
      </c>
      <c r="BU22" s="12" t="s">
        <v>100</v>
      </c>
      <c r="BV22" s="12" t="s">
        <v>100</v>
      </c>
      <c r="BW22" s="12" t="s">
        <v>232</v>
      </c>
      <c r="BX22" s="12" t="s">
        <v>100</v>
      </c>
      <c r="BY22" s="12" t="s">
        <v>100</v>
      </c>
      <c r="BZ22" s="12" t="b">
        <v>0</v>
      </c>
      <c r="CA22" s="12" t="s">
        <v>100</v>
      </c>
      <c r="CB22" s="12">
        <v>16680</v>
      </c>
      <c r="CC22" s="12">
        <v>400</v>
      </c>
      <c r="CD22" s="12" t="s">
        <v>233</v>
      </c>
      <c r="CE22" s="12" t="s">
        <v>100</v>
      </c>
      <c r="CF22" s="12" t="s">
        <v>100</v>
      </c>
      <c r="CG22" s="12" t="s">
        <v>234</v>
      </c>
      <c r="CH22" s="12" t="s">
        <v>100</v>
      </c>
      <c r="CI22" s="12" t="s">
        <v>100</v>
      </c>
      <c r="CJ22" s="12">
        <v>126.5</v>
      </c>
      <c r="CK22" s="12">
        <v>1</v>
      </c>
      <c r="CL22" s="20"/>
      <c r="CM22" s="16"/>
      <c r="CN22" s="20"/>
      <c r="CO22" s="20"/>
      <c r="CP22" s="12" t="s">
        <v>235</v>
      </c>
    </row>
    <row r="23" spans="1:94" ht="30" customHeight="1" x14ac:dyDescent="0.25">
      <c r="A23" s="104"/>
      <c r="B23" s="104"/>
      <c r="C23" s="101"/>
      <c r="D23" s="91"/>
      <c r="E23" s="92"/>
      <c r="F23" s="92"/>
      <c r="G23" s="91"/>
      <c r="H23" s="91"/>
      <c r="I23" s="92"/>
      <c r="J23" s="93"/>
      <c r="K23" s="94"/>
      <c r="L23" s="94"/>
      <c r="M23" s="95"/>
      <c r="N23" s="95"/>
      <c r="O23" s="95"/>
      <c r="P23" s="94"/>
      <c r="Q23" s="94"/>
      <c r="R23" s="102">
        <f>O22</f>
        <v>16680</v>
      </c>
      <c r="S23" s="91"/>
      <c r="T23" s="95"/>
      <c r="U23" s="94" t="s">
        <v>456</v>
      </c>
      <c r="V23" s="91"/>
      <c r="W23" s="91"/>
      <c r="X23" s="91"/>
      <c r="Y23" s="91"/>
      <c r="Z23" s="91"/>
      <c r="AA23" s="91"/>
      <c r="AB23" s="91"/>
      <c r="AC23" s="98"/>
      <c r="AD23" s="91"/>
      <c r="AE23" s="91"/>
      <c r="AF23" s="91"/>
      <c r="AG23" s="91"/>
      <c r="AH23" s="91"/>
      <c r="AI23" s="91"/>
      <c r="AJ23" s="91"/>
      <c r="AK23" s="91"/>
      <c r="AL23" s="91"/>
      <c r="AM23" s="91"/>
      <c r="AN23" s="91"/>
      <c r="AO23" s="91"/>
      <c r="AP23" s="91"/>
      <c r="AQ23" s="93"/>
      <c r="AR23" s="94"/>
      <c r="AS23" s="91"/>
      <c r="AT23" s="91"/>
      <c r="AU23" s="98"/>
      <c r="AV23" s="98"/>
      <c r="AW23" s="91"/>
      <c r="AX23" s="98"/>
      <c r="AY23" s="91"/>
      <c r="AZ23" s="91"/>
      <c r="BA23" s="91"/>
      <c r="BB23" s="99"/>
      <c r="BC23" s="99"/>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100"/>
      <c r="CM23" s="97"/>
      <c r="CN23" s="100"/>
      <c r="CO23" s="100"/>
      <c r="CP23" s="48"/>
    </row>
    <row r="24" spans="1:94" x14ac:dyDescent="0.25">
      <c r="A24" s="9"/>
      <c r="B24" s="59"/>
      <c r="C24" s="60"/>
      <c r="D24" s="61"/>
      <c r="E24" s="62"/>
      <c r="F24" s="62"/>
      <c r="G24" s="61"/>
      <c r="H24" s="61"/>
      <c r="I24" s="62"/>
      <c r="J24" s="63"/>
      <c r="K24" s="64"/>
      <c r="L24" s="64"/>
      <c r="M24" s="65"/>
      <c r="N24" s="65"/>
      <c r="O24" s="65"/>
      <c r="P24" s="64"/>
      <c r="Q24" s="64"/>
      <c r="R24" s="64"/>
      <c r="S24" s="66"/>
      <c r="T24" s="65"/>
      <c r="U24" s="64"/>
      <c r="V24" s="61"/>
      <c r="W24" s="61"/>
      <c r="X24" s="61"/>
      <c r="Y24" s="61"/>
      <c r="Z24" s="61"/>
      <c r="AA24" s="61"/>
      <c r="AB24" s="61"/>
      <c r="AC24" s="67"/>
      <c r="AD24" s="61"/>
      <c r="AE24" s="61"/>
      <c r="AF24" s="61"/>
      <c r="AG24" s="61"/>
      <c r="AH24" s="61"/>
      <c r="AI24" s="61"/>
      <c r="AJ24" s="61"/>
      <c r="AK24" s="61"/>
      <c r="AL24" s="61"/>
      <c r="AM24" s="61"/>
      <c r="AN24" s="61"/>
      <c r="AO24" s="61"/>
      <c r="AP24" s="61"/>
      <c r="AQ24" s="63"/>
      <c r="AR24" s="64"/>
      <c r="AS24" s="61"/>
      <c r="AT24" s="61"/>
      <c r="AU24" s="67"/>
      <c r="AV24" s="67"/>
      <c r="AW24" s="61"/>
      <c r="AX24" s="67"/>
      <c r="AY24" s="61"/>
      <c r="AZ24" s="61"/>
      <c r="BA24" s="61"/>
      <c r="BB24" s="68"/>
      <c r="BC24" s="68"/>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9"/>
      <c r="CM24" s="66"/>
      <c r="CN24" s="69"/>
      <c r="CO24" s="69"/>
      <c r="CP24" s="48"/>
    </row>
    <row r="25" spans="1:94" ht="30" customHeight="1" x14ac:dyDescent="0.25">
      <c r="A25" s="9">
        <v>22</v>
      </c>
      <c r="B25" s="103">
        <v>130</v>
      </c>
      <c r="C25" s="10" t="s">
        <v>250</v>
      </c>
      <c r="D25" s="12" t="s">
        <v>251</v>
      </c>
      <c r="E25" s="11" t="s">
        <v>252</v>
      </c>
      <c r="F25" s="11" t="s">
        <v>253</v>
      </c>
      <c r="G25" s="12" t="s">
        <v>254</v>
      </c>
      <c r="H25" s="12" t="s">
        <v>255</v>
      </c>
      <c r="I25" s="11" t="s">
        <v>98</v>
      </c>
      <c r="J25" s="37">
        <v>41</v>
      </c>
      <c r="K25" s="35">
        <f t="shared" ref="K25:K32" si="4">L25/J25</f>
        <v>240</v>
      </c>
      <c r="L25" s="14">
        <v>9840</v>
      </c>
      <c r="M25" s="15">
        <f t="shared" ref="M25:M32" si="5">L25-S25-T25</f>
        <v>9840</v>
      </c>
      <c r="N25" s="15">
        <v>9840</v>
      </c>
      <c r="O25" s="15">
        <f t="shared" ref="O25:O32" si="6">IF(N25&gt;M25,M25,N25)</f>
        <v>9840</v>
      </c>
      <c r="P25" s="35">
        <f t="shared" ref="P25:P32" si="7">O25/J25</f>
        <v>240</v>
      </c>
      <c r="Q25" s="14">
        <f>O25</f>
        <v>9840</v>
      </c>
      <c r="R25" s="14"/>
      <c r="S25" s="16">
        <v>0</v>
      </c>
      <c r="T25" s="15">
        <v>0</v>
      </c>
      <c r="U25" s="14"/>
      <c r="V25" s="12"/>
      <c r="W25" s="12"/>
      <c r="X25" s="12" t="s">
        <v>195</v>
      </c>
      <c r="Y25" s="12" t="s">
        <v>100</v>
      </c>
      <c r="Z25" s="12" t="s">
        <v>100</v>
      </c>
      <c r="AA25" s="12" t="s">
        <v>100</v>
      </c>
      <c r="AB25" s="12" t="s">
        <v>100</v>
      </c>
      <c r="AC25" s="17">
        <v>43951</v>
      </c>
      <c r="AD25" s="12" t="s">
        <v>100</v>
      </c>
      <c r="AE25" s="12" t="s">
        <v>100</v>
      </c>
      <c r="AF25" s="12" t="s">
        <v>100</v>
      </c>
      <c r="AG25" s="12" t="s">
        <v>100</v>
      </c>
      <c r="AH25" s="12" t="s">
        <v>100</v>
      </c>
      <c r="AI25" s="12" t="s">
        <v>100</v>
      </c>
      <c r="AJ25" s="12" t="s">
        <v>100</v>
      </c>
      <c r="AK25" s="12">
        <v>0</v>
      </c>
      <c r="AL25" s="12" t="s">
        <v>256</v>
      </c>
      <c r="AM25" s="12">
        <v>610</v>
      </c>
      <c r="AN25" s="12" t="b">
        <v>0</v>
      </c>
      <c r="AO25" s="12" t="s">
        <v>102</v>
      </c>
      <c r="AP25" s="12" t="b">
        <v>0</v>
      </c>
      <c r="AQ25" s="13">
        <v>14</v>
      </c>
      <c r="AR25" s="14">
        <f>M25/AQ25</f>
        <v>702.85714285714289</v>
      </c>
      <c r="AS25" s="12" t="s">
        <v>100</v>
      </c>
      <c r="AT25" s="12" t="s">
        <v>100</v>
      </c>
      <c r="AU25" s="17">
        <v>44012</v>
      </c>
      <c r="AV25" s="17">
        <v>43617</v>
      </c>
      <c r="AW25" s="12">
        <v>400</v>
      </c>
      <c r="AX25" s="17">
        <v>43951</v>
      </c>
      <c r="AY25" s="12" t="b">
        <v>0</v>
      </c>
      <c r="AZ25" s="12" t="s">
        <v>100</v>
      </c>
      <c r="BA25" s="12" t="s">
        <v>100</v>
      </c>
      <c r="BB25" s="19">
        <v>703</v>
      </c>
      <c r="BC25" s="19">
        <v>240</v>
      </c>
      <c r="BD25" s="12">
        <v>0</v>
      </c>
      <c r="BE25" s="12" t="b">
        <v>0</v>
      </c>
      <c r="BF25" s="12" t="s">
        <v>100</v>
      </c>
      <c r="BG25" s="12" t="s">
        <v>100</v>
      </c>
      <c r="BH25" s="12" t="s">
        <v>100</v>
      </c>
      <c r="BI25" s="12" t="s">
        <v>100</v>
      </c>
      <c r="BJ25" s="12" t="s">
        <v>100</v>
      </c>
      <c r="BK25" s="12" t="b">
        <v>0</v>
      </c>
      <c r="BL25" s="12" t="s">
        <v>100</v>
      </c>
      <c r="BM25" s="12" t="s">
        <v>100</v>
      </c>
      <c r="BN25" s="12" t="s">
        <v>100</v>
      </c>
      <c r="BO25" s="12" t="s">
        <v>100</v>
      </c>
      <c r="BP25" s="12">
        <v>9440</v>
      </c>
      <c r="BQ25" s="12" t="s">
        <v>100</v>
      </c>
      <c r="BR25" s="12" t="s">
        <v>100</v>
      </c>
      <c r="BS25" s="12" t="s">
        <v>257</v>
      </c>
      <c r="BT25" s="12" t="s">
        <v>100</v>
      </c>
      <c r="BU25" s="12" t="s">
        <v>100</v>
      </c>
      <c r="BV25" s="12" t="s">
        <v>100</v>
      </c>
      <c r="BW25" s="12" t="s">
        <v>258</v>
      </c>
      <c r="BX25" s="12" t="s">
        <v>100</v>
      </c>
      <c r="BY25" s="12" t="s">
        <v>100</v>
      </c>
      <c r="BZ25" s="12" t="b">
        <v>0</v>
      </c>
      <c r="CA25" s="12" t="s">
        <v>100</v>
      </c>
      <c r="CB25" s="12">
        <v>9840</v>
      </c>
      <c r="CC25" s="12">
        <v>0</v>
      </c>
      <c r="CD25" s="12" t="s">
        <v>259</v>
      </c>
      <c r="CE25" s="12" t="s">
        <v>100</v>
      </c>
      <c r="CF25" s="12" t="s">
        <v>100</v>
      </c>
      <c r="CG25" s="12" t="s">
        <v>100</v>
      </c>
      <c r="CH25" s="12" t="s">
        <v>100</v>
      </c>
      <c r="CI25" s="12" t="s">
        <v>100</v>
      </c>
      <c r="CJ25" s="12" t="s">
        <v>100</v>
      </c>
      <c r="CK25" s="12">
        <v>1</v>
      </c>
      <c r="CL25" s="20"/>
      <c r="CM25" s="16"/>
      <c r="CN25" s="20"/>
      <c r="CO25" s="20"/>
    </row>
    <row r="26" spans="1:94" ht="30" customHeight="1" x14ac:dyDescent="0.25">
      <c r="A26" s="9">
        <v>23</v>
      </c>
      <c r="B26" s="103">
        <v>131</v>
      </c>
      <c r="C26" s="10" t="s">
        <v>260</v>
      </c>
      <c r="D26" s="12" t="s">
        <v>261</v>
      </c>
      <c r="E26" s="11" t="s">
        <v>252</v>
      </c>
      <c r="F26" s="11" t="s">
        <v>253</v>
      </c>
      <c r="G26" s="12" t="s">
        <v>254</v>
      </c>
      <c r="H26" s="12" t="s">
        <v>255</v>
      </c>
      <c r="I26" s="11" t="s">
        <v>153</v>
      </c>
      <c r="J26" s="37">
        <v>8</v>
      </c>
      <c r="K26" s="35">
        <f t="shared" si="4"/>
        <v>240</v>
      </c>
      <c r="L26" s="14">
        <v>1920</v>
      </c>
      <c r="M26" s="15">
        <f t="shared" si="5"/>
        <v>1920</v>
      </c>
      <c r="N26" s="15">
        <v>1920</v>
      </c>
      <c r="O26" s="15">
        <f t="shared" si="6"/>
        <v>1920</v>
      </c>
      <c r="P26" s="35">
        <f t="shared" si="7"/>
        <v>240</v>
      </c>
      <c r="Q26" s="14">
        <f>Q25+O26</f>
        <v>11760</v>
      </c>
      <c r="R26" s="14"/>
      <c r="S26" s="16">
        <v>0</v>
      </c>
      <c r="T26" s="15">
        <v>0</v>
      </c>
      <c r="U26" s="14"/>
      <c r="V26" s="12"/>
      <c r="W26" s="12"/>
      <c r="X26" s="12" t="s">
        <v>195</v>
      </c>
      <c r="Y26" s="12" t="s">
        <v>100</v>
      </c>
      <c r="Z26" s="12" t="s">
        <v>100</v>
      </c>
      <c r="AA26" s="12" t="s">
        <v>100</v>
      </c>
      <c r="AB26" s="12" t="s">
        <v>100</v>
      </c>
      <c r="AC26" s="17">
        <v>43951</v>
      </c>
      <c r="AD26" s="12" t="s">
        <v>100</v>
      </c>
      <c r="AE26" s="12" t="s">
        <v>100</v>
      </c>
      <c r="AF26" s="12" t="s">
        <v>100</v>
      </c>
      <c r="AG26" s="12" t="s">
        <v>100</v>
      </c>
      <c r="AH26" s="12" t="s">
        <v>100</v>
      </c>
      <c r="AI26" s="12" t="s">
        <v>100</v>
      </c>
      <c r="AJ26" s="12" t="s">
        <v>100</v>
      </c>
      <c r="AK26" s="12">
        <v>0</v>
      </c>
      <c r="AL26" s="12" t="s">
        <v>262</v>
      </c>
      <c r="AM26" s="12">
        <v>124</v>
      </c>
      <c r="AN26" s="12" t="b">
        <v>0</v>
      </c>
      <c r="AO26" s="12" t="s">
        <v>102</v>
      </c>
      <c r="AP26" s="12" t="b">
        <v>0</v>
      </c>
      <c r="AQ26" s="13">
        <v>3</v>
      </c>
      <c r="AR26" s="14">
        <f>M26/AQ26</f>
        <v>640</v>
      </c>
      <c r="AS26" s="12" t="s">
        <v>100</v>
      </c>
      <c r="AT26" s="12" t="s">
        <v>100</v>
      </c>
      <c r="AU26" s="17">
        <v>44012</v>
      </c>
      <c r="AV26" s="17">
        <v>43617</v>
      </c>
      <c r="AW26" s="12">
        <v>200</v>
      </c>
      <c r="AX26" s="17">
        <v>43951</v>
      </c>
      <c r="AY26" s="12" t="b">
        <v>0</v>
      </c>
      <c r="AZ26" s="12" t="s">
        <v>100</v>
      </c>
      <c r="BA26" s="12" t="s">
        <v>100</v>
      </c>
      <c r="BB26" s="19">
        <v>640</v>
      </c>
      <c r="BC26" s="19">
        <v>240</v>
      </c>
      <c r="BD26" s="12">
        <v>0</v>
      </c>
      <c r="BE26" s="12" t="b">
        <v>0</v>
      </c>
      <c r="BF26" s="12" t="s">
        <v>100</v>
      </c>
      <c r="BG26" s="12" t="s">
        <v>100</v>
      </c>
      <c r="BH26" s="12" t="s">
        <v>100</v>
      </c>
      <c r="BI26" s="12" t="s">
        <v>100</v>
      </c>
      <c r="BJ26" s="12" t="s">
        <v>100</v>
      </c>
      <c r="BK26" s="12" t="b">
        <v>0</v>
      </c>
      <c r="BL26" s="12" t="s">
        <v>100</v>
      </c>
      <c r="BM26" s="12" t="s">
        <v>100</v>
      </c>
      <c r="BN26" s="12" t="s">
        <v>100</v>
      </c>
      <c r="BO26" s="12" t="s">
        <v>100</v>
      </c>
      <c r="BP26" s="12">
        <v>1720</v>
      </c>
      <c r="BQ26" s="12" t="s">
        <v>100</v>
      </c>
      <c r="BR26" s="12" t="s">
        <v>100</v>
      </c>
      <c r="BS26" s="12" t="s">
        <v>257</v>
      </c>
      <c r="BT26" s="12" t="s">
        <v>100</v>
      </c>
      <c r="BU26" s="12" t="s">
        <v>100</v>
      </c>
      <c r="BV26" s="12" t="s">
        <v>100</v>
      </c>
      <c r="BW26" s="12" t="s">
        <v>263</v>
      </c>
      <c r="BX26" s="12" t="s">
        <v>100</v>
      </c>
      <c r="BY26" s="12" t="s">
        <v>100</v>
      </c>
      <c r="BZ26" s="12" t="b">
        <v>0</v>
      </c>
      <c r="CA26" s="12" t="s">
        <v>100</v>
      </c>
      <c r="CB26" s="12">
        <v>1920</v>
      </c>
      <c r="CC26" s="12">
        <v>0</v>
      </c>
      <c r="CD26" s="12" t="s">
        <v>259</v>
      </c>
      <c r="CE26" s="12" t="s">
        <v>100</v>
      </c>
      <c r="CF26" s="12" t="s">
        <v>100</v>
      </c>
      <c r="CG26" s="12" t="s">
        <v>100</v>
      </c>
      <c r="CH26" s="12" t="s">
        <v>100</v>
      </c>
      <c r="CI26" s="12" t="s">
        <v>100</v>
      </c>
      <c r="CJ26" s="12" t="s">
        <v>100</v>
      </c>
      <c r="CK26" s="12">
        <v>1</v>
      </c>
      <c r="CL26" s="20"/>
      <c r="CM26" s="16"/>
      <c r="CN26" s="20"/>
      <c r="CO26" s="20"/>
    </row>
    <row r="27" spans="1:94" ht="30" customHeight="1" x14ac:dyDescent="0.25">
      <c r="A27" s="9">
        <v>24</v>
      </c>
      <c r="B27" s="103">
        <v>132</v>
      </c>
      <c r="C27" s="10" t="s">
        <v>264</v>
      </c>
      <c r="D27" s="12" t="s">
        <v>265</v>
      </c>
      <c r="E27" s="11" t="s">
        <v>252</v>
      </c>
      <c r="F27" s="11" t="s">
        <v>253</v>
      </c>
      <c r="G27" s="12" t="s">
        <v>254</v>
      </c>
      <c r="H27" s="12" t="s">
        <v>255</v>
      </c>
      <c r="I27" s="11" t="s">
        <v>140</v>
      </c>
      <c r="J27" s="37">
        <v>2</v>
      </c>
      <c r="K27" s="35">
        <f t="shared" si="4"/>
        <v>240</v>
      </c>
      <c r="L27" s="14">
        <v>480</v>
      </c>
      <c r="M27" s="15">
        <f t="shared" si="5"/>
        <v>480</v>
      </c>
      <c r="N27" s="15">
        <v>480</v>
      </c>
      <c r="O27" s="15">
        <f t="shared" si="6"/>
        <v>480</v>
      </c>
      <c r="P27" s="35">
        <f t="shared" si="7"/>
        <v>240</v>
      </c>
      <c r="Q27" s="14">
        <f t="shared" ref="Q27:Q32" si="8">Q26+O27</f>
        <v>12240</v>
      </c>
      <c r="R27" s="14"/>
      <c r="S27" s="16">
        <v>0</v>
      </c>
      <c r="T27" s="15">
        <v>0</v>
      </c>
      <c r="U27" s="14"/>
      <c r="V27" s="12"/>
      <c r="W27" s="12"/>
      <c r="X27" s="12" t="s">
        <v>195</v>
      </c>
      <c r="Y27" s="12" t="s">
        <v>100</v>
      </c>
      <c r="Z27" s="12" t="s">
        <v>100</v>
      </c>
      <c r="AA27" s="12" t="s">
        <v>100</v>
      </c>
      <c r="AB27" s="12" t="s">
        <v>100</v>
      </c>
      <c r="AC27" s="17">
        <v>43951</v>
      </c>
      <c r="AD27" s="12" t="s">
        <v>100</v>
      </c>
      <c r="AE27" s="12" t="s">
        <v>100</v>
      </c>
      <c r="AF27" s="12" t="s">
        <v>100</v>
      </c>
      <c r="AG27" s="12" t="s">
        <v>100</v>
      </c>
      <c r="AH27" s="12" t="s">
        <v>100</v>
      </c>
      <c r="AI27" s="12" t="s">
        <v>100</v>
      </c>
      <c r="AJ27" s="12" t="s">
        <v>100</v>
      </c>
      <c r="AK27" s="12">
        <v>0</v>
      </c>
      <c r="AL27" s="12" t="s">
        <v>266</v>
      </c>
      <c r="AM27" s="12">
        <v>25</v>
      </c>
      <c r="AN27" s="12" t="b">
        <v>0</v>
      </c>
      <c r="AO27" s="12" t="s">
        <v>102</v>
      </c>
      <c r="AP27" s="12" t="b">
        <v>0</v>
      </c>
      <c r="AQ27" s="13">
        <v>1</v>
      </c>
      <c r="AR27" s="14">
        <f>M27/AQ27</f>
        <v>480</v>
      </c>
      <c r="AS27" s="12" t="s">
        <v>100</v>
      </c>
      <c r="AT27" s="12" t="s">
        <v>100</v>
      </c>
      <c r="AU27" s="17">
        <v>44012</v>
      </c>
      <c r="AV27" s="17">
        <v>43617</v>
      </c>
      <c r="AW27" s="12">
        <v>100</v>
      </c>
      <c r="AX27" s="17">
        <v>43951</v>
      </c>
      <c r="AY27" s="12" t="b">
        <v>0</v>
      </c>
      <c r="AZ27" s="12" t="s">
        <v>100</v>
      </c>
      <c r="BA27" s="12" t="s">
        <v>100</v>
      </c>
      <c r="BB27" s="19">
        <v>480</v>
      </c>
      <c r="BC27" s="19">
        <v>240</v>
      </c>
      <c r="BD27" s="12">
        <v>0</v>
      </c>
      <c r="BE27" s="12" t="b">
        <v>0</v>
      </c>
      <c r="BF27" s="12" t="s">
        <v>100</v>
      </c>
      <c r="BG27" s="12" t="s">
        <v>100</v>
      </c>
      <c r="BH27" s="12" t="s">
        <v>100</v>
      </c>
      <c r="BI27" s="12" t="s">
        <v>100</v>
      </c>
      <c r="BJ27" s="12" t="s">
        <v>100</v>
      </c>
      <c r="BK27" s="12" t="b">
        <v>0</v>
      </c>
      <c r="BL27" s="12" t="s">
        <v>100</v>
      </c>
      <c r="BM27" s="12" t="s">
        <v>100</v>
      </c>
      <c r="BN27" s="12" t="s">
        <v>100</v>
      </c>
      <c r="BO27" s="12" t="s">
        <v>100</v>
      </c>
      <c r="BP27" s="12">
        <v>380</v>
      </c>
      <c r="BQ27" s="12" t="s">
        <v>100</v>
      </c>
      <c r="BR27" s="12" t="s">
        <v>100</v>
      </c>
      <c r="BS27" s="12" t="s">
        <v>257</v>
      </c>
      <c r="BT27" s="12" t="s">
        <v>100</v>
      </c>
      <c r="BU27" s="12" t="s">
        <v>100</v>
      </c>
      <c r="BV27" s="12" t="s">
        <v>100</v>
      </c>
      <c r="BW27" s="12" t="s">
        <v>267</v>
      </c>
      <c r="BX27" s="12" t="s">
        <v>100</v>
      </c>
      <c r="BY27" s="12" t="s">
        <v>100</v>
      </c>
      <c r="BZ27" s="12" t="b">
        <v>0</v>
      </c>
      <c r="CA27" s="12" t="s">
        <v>100</v>
      </c>
      <c r="CB27" s="12">
        <v>480</v>
      </c>
      <c r="CC27" s="12">
        <v>0</v>
      </c>
      <c r="CD27" s="12" t="s">
        <v>259</v>
      </c>
      <c r="CE27" s="12" t="s">
        <v>100</v>
      </c>
      <c r="CF27" s="12" t="s">
        <v>100</v>
      </c>
      <c r="CG27" s="12" t="s">
        <v>100</v>
      </c>
      <c r="CH27" s="12" t="s">
        <v>100</v>
      </c>
      <c r="CI27" s="12" t="s">
        <v>100</v>
      </c>
      <c r="CJ27" s="12" t="s">
        <v>100</v>
      </c>
      <c r="CK27" s="12">
        <v>1</v>
      </c>
      <c r="CL27" s="20"/>
      <c r="CM27" s="16"/>
      <c r="CN27" s="20"/>
      <c r="CO27" s="20"/>
    </row>
    <row r="28" spans="1:94" ht="30" customHeight="1" x14ac:dyDescent="0.25">
      <c r="A28" s="9">
        <v>30</v>
      </c>
      <c r="B28" s="103">
        <v>139</v>
      </c>
      <c r="C28" s="10" t="s">
        <v>298</v>
      </c>
      <c r="D28" s="12" t="s">
        <v>299</v>
      </c>
      <c r="E28" s="11" t="s">
        <v>252</v>
      </c>
      <c r="F28" s="11" t="s">
        <v>300</v>
      </c>
      <c r="G28" s="12" t="s">
        <v>254</v>
      </c>
      <c r="H28" s="12" t="s">
        <v>255</v>
      </c>
      <c r="I28" s="11" t="s">
        <v>98</v>
      </c>
      <c r="J28" s="37">
        <v>841</v>
      </c>
      <c r="K28" s="35">
        <f t="shared" si="4"/>
        <v>400</v>
      </c>
      <c r="L28" s="14">
        <v>336400</v>
      </c>
      <c r="M28" s="15">
        <f t="shared" si="5"/>
        <v>336400</v>
      </c>
      <c r="N28" s="15">
        <v>336400</v>
      </c>
      <c r="O28" s="15">
        <f t="shared" si="6"/>
        <v>336400</v>
      </c>
      <c r="P28" s="35">
        <f t="shared" si="7"/>
        <v>400</v>
      </c>
      <c r="Q28" s="14">
        <f t="shared" si="8"/>
        <v>348640</v>
      </c>
      <c r="R28" s="14"/>
      <c r="S28" s="16">
        <v>0</v>
      </c>
      <c r="T28" s="15">
        <v>0</v>
      </c>
      <c r="U28" s="14"/>
      <c r="V28" s="12"/>
      <c r="W28" s="12"/>
      <c r="X28" s="12" t="s">
        <v>195</v>
      </c>
      <c r="Y28" s="12" t="s">
        <v>100</v>
      </c>
      <c r="Z28" s="12" t="s">
        <v>100</v>
      </c>
      <c r="AA28" s="12" t="s">
        <v>100</v>
      </c>
      <c r="AB28" s="12" t="s">
        <v>100</v>
      </c>
      <c r="AC28" s="17">
        <v>43983</v>
      </c>
      <c r="AD28" s="12" t="s">
        <v>100</v>
      </c>
      <c r="AE28" s="12" t="s">
        <v>100</v>
      </c>
      <c r="AF28" s="12" t="s">
        <v>100</v>
      </c>
      <c r="AG28" s="12" t="s">
        <v>100</v>
      </c>
      <c r="AH28" s="12" t="s">
        <v>100</v>
      </c>
      <c r="AI28" s="12" t="s">
        <v>100</v>
      </c>
      <c r="AJ28" s="12" t="s">
        <v>100</v>
      </c>
      <c r="AK28" s="12">
        <v>0</v>
      </c>
      <c r="AL28" s="12" t="s">
        <v>266</v>
      </c>
      <c r="AM28" s="12">
        <v>21030</v>
      </c>
      <c r="AN28" s="12" t="b">
        <v>0</v>
      </c>
      <c r="AO28" s="12" t="s">
        <v>102</v>
      </c>
      <c r="AP28" s="12" t="b">
        <v>0</v>
      </c>
      <c r="AQ28" s="13">
        <v>21</v>
      </c>
      <c r="AR28" s="14">
        <f t="shared" ref="AR28:AR32" si="9">M28/AQ28</f>
        <v>16019.047619047618</v>
      </c>
      <c r="AS28" s="12" t="s">
        <v>100</v>
      </c>
      <c r="AT28" s="12" t="s">
        <v>100</v>
      </c>
      <c r="AU28" s="17">
        <v>44926</v>
      </c>
      <c r="AV28" s="17">
        <v>43617</v>
      </c>
      <c r="AW28" s="12">
        <v>112133</v>
      </c>
      <c r="AX28" s="17">
        <v>43983</v>
      </c>
      <c r="AY28" s="12" t="b">
        <v>0</v>
      </c>
      <c r="AZ28" s="12" t="s">
        <v>100</v>
      </c>
      <c r="BA28" s="12" t="s">
        <v>100</v>
      </c>
      <c r="BB28" s="19">
        <v>16019</v>
      </c>
      <c r="BC28" s="19">
        <v>400</v>
      </c>
      <c r="BD28" s="12">
        <v>224267</v>
      </c>
      <c r="BE28" s="12" t="b">
        <v>0</v>
      </c>
      <c r="BF28" s="12" t="s">
        <v>100</v>
      </c>
      <c r="BG28" s="12" t="s">
        <v>100</v>
      </c>
      <c r="BH28" s="12" t="s">
        <v>100</v>
      </c>
      <c r="BI28" s="12" t="s">
        <v>100</v>
      </c>
      <c r="BJ28" s="12" t="s">
        <v>100</v>
      </c>
      <c r="BK28" s="12" t="b">
        <v>0</v>
      </c>
      <c r="BL28" s="12" t="s">
        <v>100</v>
      </c>
      <c r="BM28" s="12" t="s">
        <v>100</v>
      </c>
      <c r="BN28" s="12" t="s">
        <v>100</v>
      </c>
      <c r="BO28" s="12" t="s">
        <v>100</v>
      </c>
      <c r="BP28" s="12" t="s">
        <v>100</v>
      </c>
      <c r="BQ28" s="12" t="s">
        <v>100</v>
      </c>
      <c r="BR28" s="12" t="s">
        <v>100</v>
      </c>
      <c r="BS28" s="12" t="s">
        <v>301</v>
      </c>
      <c r="BT28" s="12" t="s">
        <v>100</v>
      </c>
      <c r="BU28" s="12" t="s">
        <v>100</v>
      </c>
      <c r="BV28" s="12" t="s">
        <v>100</v>
      </c>
      <c r="BW28" s="12" t="s">
        <v>302</v>
      </c>
      <c r="BX28" s="12" t="s">
        <v>100</v>
      </c>
      <c r="BY28" s="12" t="s">
        <v>100</v>
      </c>
      <c r="BZ28" s="12" t="b">
        <v>0</v>
      </c>
      <c r="CA28" s="12" t="s">
        <v>100</v>
      </c>
      <c r="CB28" s="12">
        <v>200000</v>
      </c>
      <c r="CC28" s="12">
        <v>0</v>
      </c>
      <c r="CD28" s="12" t="s">
        <v>303</v>
      </c>
      <c r="CE28" s="12" t="s">
        <v>100</v>
      </c>
      <c r="CF28" s="12" t="s">
        <v>100</v>
      </c>
      <c r="CG28" s="12" t="s">
        <v>100</v>
      </c>
      <c r="CH28" s="12" t="s">
        <v>100</v>
      </c>
      <c r="CI28" s="12" t="s">
        <v>100</v>
      </c>
      <c r="CJ28" s="12" t="s">
        <v>100</v>
      </c>
      <c r="CK28" s="12">
        <v>1</v>
      </c>
      <c r="CL28" s="20"/>
      <c r="CM28" s="16"/>
      <c r="CN28" s="20"/>
      <c r="CO28" s="20"/>
    </row>
    <row r="29" spans="1:94" ht="30" customHeight="1" x14ac:dyDescent="0.25">
      <c r="A29" s="9">
        <v>31</v>
      </c>
      <c r="B29" s="103">
        <v>140</v>
      </c>
      <c r="C29" s="10" t="s">
        <v>304</v>
      </c>
      <c r="D29" s="12" t="s">
        <v>305</v>
      </c>
      <c r="E29" s="11" t="s">
        <v>252</v>
      </c>
      <c r="F29" s="11" t="s">
        <v>300</v>
      </c>
      <c r="G29" s="12" t="s">
        <v>254</v>
      </c>
      <c r="H29" s="12" t="s">
        <v>255</v>
      </c>
      <c r="I29" s="11" t="s">
        <v>153</v>
      </c>
      <c r="J29" s="37">
        <v>677</v>
      </c>
      <c r="K29" s="35">
        <f t="shared" si="4"/>
        <v>400</v>
      </c>
      <c r="L29" s="14">
        <v>270800</v>
      </c>
      <c r="M29" s="15">
        <f t="shared" si="5"/>
        <v>270800</v>
      </c>
      <c r="N29" s="15">
        <v>270800</v>
      </c>
      <c r="O29" s="15">
        <f t="shared" si="6"/>
        <v>270800</v>
      </c>
      <c r="P29" s="35">
        <f t="shared" si="7"/>
        <v>400</v>
      </c>
      <c r="Q29" s="14">
        <f t="shared" si="8"/>
        <v>619440</v>
      </c>
      <c r="R29" s="14"/>
      <c r="S29" s="16">
        <v>0</v>
      </c>
      <c r="T29" s="15">
        <v>0</v>
      </c>
      <c r="U29" s="14"/>
      <c r="V29" s="12"/>
      <c r="W29" s="12"/>
      <c r="X29" s="12" t="s">
        <v>195</v>
      </c>
      <c r="Y29" s="12" t="s">
        <v>100</v>
      </c>
      <c r="Z29" s="12" t="s">
        <v>100</v>
      </c>
      <c r="AA29" s="12" t="s">
        <v>100</v>
      </c>
      <c r="AB29" s="12" t="s">
        <v>100</v>
      </c>
      <c r="AC29" s="17">
        <v>43983</v>
      </c>
      <c r="AD29" s="12" t="s">
        <v>100</v>
      </c>
      <c r="AE29" s="12" t="s">
        <v>100</v>
      </c>
      <c r="AF29" s="12" t="s">
        <v>100</v>
      </c>
      <c r="AG29" s="12" t="s">
        <v>100</v>
      </c>
      <c r="AH29" s="12" t="s">
        <v>100</v>
      </c>
      <c r="AI29" s="12" t="s">
        <v>100</v>
      </c>
      <c r="AJ29" s="12" t="s">
        <v>100</v>
      </c>
      <c r="AK29" s="12">
        <v>0</v>
      </c>
      <c r="AL29" s="12" t="s">
        <v>266</v>
      </c>
      <c r="AM29" s="12">
        <v>16932</v>
      </c>
      <c r="AN29" s="12" t="b">
        <v>0</v>
      </c>
      <c r="AO29" s="12" t="s">
        <v>102</v>
      </c>
      <c r="AP29" s="12" t="b">
        <v>0</v>
      </c>
      <c r="AQ29" s="13">
        <v>17</v>
      </c>
      <c r="AR29" s="14">
        <f t="shared" si="9"/>
        <v>15929.411764705883</v>
      </c>
      <c r="AS29" s="12" t="s">
        <v>100</v>
      </c>
      <c r="AT29" s="12" t="s">
        <v>100</v>
      </c>
      <c r="AU29" s="17">
        <v>44926</v>
      </c>
      <c r="AV29" s="17">
        <v>43617</v>
      </c>
      <c r="AW29" s="12">
        <v>90266</v>
      </c>
      <c r="AX29" s="17">
        <v>43983</v>
      </c>
      <c r="AY29" s="12" t="b">
        <v>0</v>
      </c>
      <c r="AZ29" s="12" t="s">
        <v>100</v>
      </c>
      <c r="BA29" s="12" t="s">
        <v>100</v>
      </c>
      <c r="BB29" s="19">
        <v>15929</v>
      </c>
      <c r="BC29" s="19">
        <v>400</v>
      </c>
      <c r="BD29" s="12">
        <v>180534</v>
      </c>
      <c r="BE29" s="12" t="b">
        <v>0</v>
      </c>
      <c r="BF29" s="12" t="s">
        <v>100</v>
      </c>
      <c r="BG29" s="12" t="s">
        <v>100</v>
      </c>
      <c r="BH29" s="12" t="s">
        <v>100</v>
      </c>
      <c r="BI29" s="12" t="s">
        <v>100</v>
      </c>
      <c r="BJ29" s="12" t="s">
        <v>100</v>
      </c>
      <c r="BK29" s="12" t="b">
        <v>0</v>
      </c>
      <c r="BL29" s="12" t="s">
        <v>100</v>
      </c>
      <c r="BM29" s="12" t="s">
        <v>100</v>
      </c>
      <c r="BN29" s="12" t="s">
        <v>100</v>
      </c>
      <c r="BO29" s="12" t="s">
        <v>100</v>
      </c>
      <c r="BP29" s="12" t="s">
        <v>100</v>
      </c>
      <c r="BQ29" s="12" t="s">
        <v>100</v>
      </c>
      <c r="BR29" s="12" t="s">
        <v>100</v>
      </c>
      <c r="BS29" s="12" t="s">
        <v>100</v>
      </c>
      <c r="BT29" s="12" t="s">
        <v>100</v>
      </c>
      <c r="BU29" s="12" t="s">
        <v>100</v>
      </c>
      <c r="BV29" s="12" t="s">
        <v>100</v>
      </c>
      <c r="BW29" s="12" t="s">
        <v>306</v>
      </c>
      <c r="BX29" s="12" t="s">
        <v>100</v>
      </c>
      <c r="BY29" s="12" t="s">
        <v>100</v>
      </c>
      <c r="BZ29" s="12" t="b">
        <v>0</v>
      </c>
      <c r="CA29" s="12" t="s">
        <v>100</v>
      </c>
      <c r="CB29" s="12">
        <v>190000</v>
      </c>
      <c r="CC29" s="12">
        <v>0</v>
      </c>
      <c r="CD29" s="12" t="s">
        <v>303</v>
      </c>
      <c r="CE29" s="12" t="s">
        <v>100</v>
      </c>
      <c r="CF29" s="12" t="s">
        <v>100</v>
      </c>
      <c r="CG29" s="12" t="s">
        <v>100</v>
      </c>
      <c r="CH29" s="12" t="s">
        <v>100</v>
      </c>
      <c r="CI29" s="12" t="s">
        <v>100</v>
      </c>
      <c r="CJ29" s="12" t="s">
        <v>100</v>
      </c>
      <c r="CK29" s="12">
        <v>1</v>
      </c>
      <c r="CL29" s="20"/>
      <c r="CM29" s="16"/>
      <c r="CN29" s="20"/>
      <c r="CO29" s="20"/>
    </row>
    <row r="30" spans="1:94" ht="30" customHeight="1" x14ac:dyDescent="0.25">
      <c r="A30" s="9">
        <v>32</v>
      </c>
      <c r="B30" s="103">
        <v>141</v>
      </c>
      <c r="C30" s="10" t="s">
        <v>307</v>
      </c>
      <c r="D30" s="12" t="s">
        <v>308</v>
      </c>
      <c r="E30" s="11" t="s">
        <v>252</v>
      </c>
      <c r="F30" s="11" t="s">
        <v>300</v>
      </c>
      <c r="G30" s="12" t="s">
        <v>254</v>
      </c>
      <c r="H30" s="12" t="s">
        <v>255</v>
      </c>
      <c r="I30" s="11" t="s">
        <v>140</v>
      </c>
      <c r="J30" s="37">
        <v>662</v>
      </c>
      <c r="K30" s="35">
        <f t="shared" si="4"/>
        <v>400</v>
      </c>
      <c r="L30" s="14">
        <v>264800</v>
      </c>
      <c r="M30" s="15">
        <f t="shared" si="5"/>
        <v>264800</v>
      </c>
      <c r="N30" s="15">
        <v>264800</v>
      </c>
      <c r="O30" s="15">
        <f t="shared" si="6"/>
        <v>264800</v>
      </c>
      <c r="P30" s="35">
        <f t="shared" si="7"/>
        <v>400</v>
      </c>
      <c r="Q30" s="14">
        <f t="shared" si="8"/>
        <v>884240</v>
      </c>
      <c r="R30" s="14"/>
      <c r="S30" s="16">
        <v>0</v>
      </c>
      <c r="T30" s="15">
        <v>0</v>
      </c>
      <c r="U30" s="14"/>
      <c r="V30" s="12"/>
      <c r="W30" s="12"/>
      <c r="X30" s="12" t="s">
        <v>195</v>
      </c>
      <c r="Y30" s="12" t="s">
        <v>100</v>
      </c>
      <c r="Z30" s="12" t="s">
        <v>100</v>
      </c>
      <c r="AA30" s="12" t="s">
        <v>100</v>
      </c>
      <c r="AB30" s="12" t="s">
        <v>100</v>
      </c>
      <c r="AC30" s="17">
        <v>43983</v>
      </c>
      <c r="AD30" s="12" t="s">
        <v>100</v>
      </c>
      <c r="AE30" s="12" t="s">
        <v>100</v>
      </c>
      <c r="AF30" s="12" t="s">
        <v>100</v>
      </c>
      <c r="AG30" s="12" t="s">
        <v>100</v>
      </c>
      <c r="AH30" s="12" t="s">
        <v>100</v>
      </c>
      <c r="AI30" s="12" t="s">
        <v>100</v>
      </c>
      <c r="AJ30" s="12" t="s">
        <v>100</v>
      </c>
      <c r="AK30" s="12">
        <v>0</v>
      </c>
      <c r="AL30" s="12" t="s">
        <v>266</v>
      </c>
      <c r="AM30" s="12">
        <v>16560</v>
      </c>
      <c r="AN30" s="12" t="b">
        <v>0</v>
      </c>
      <c r="AO30" s="12" t="s">
        <v>102</v>
      </c>
      <c r="AP30" s="12" t="b">
        <v>0</v>
      </c>
      <c r="AQ30" s="13">
        <v>17</v>
      </c>
      <c r="AR30" s="14">
        <f t="shared" si="9"/>
        <v>15576.470588235294</v>
      </c>
      <c r="AS30" s="12" t="s">
        <v>100</v>
      </c>
      <c r="AT30" s="12" t="s">
        <v>100</v>
      </c>
      <c r="AU30" s="17">
        <v>45291</v>
      </c>
      <c r="AV30" s="17">
        <v>43617</v>
      </c>
      <c r="AW30" s="12">
        <v>88266</v>
      </c>
      <c r="AX30" s="17">
        <v>43983</v>
      </c>
      <c r="AY30" s="12" t="b">
        <v>0</v>
      </c>
      <c r="AZ30" s="12" t="s">
        <v>100</v>
      </c>
      <c r="BA30" s="12" t="s">
        <v>100</v>
      </c>
      <c r="BB30" s="19">
        <v>15576</v>
      </c>
      <c r="BC30" s="19">
        <v>400</v>
      </c>
      <c r="BD30" s="12">
        <v>176534</v>
      </c>
      <c r="BE30" s="12" t="b">
        <v>0</v>
      </c>
      <c r="BF30" s="12" t="s">
        <v>100</v>
      </c>
      <c r="BG30" s="12" t="s">
        <v>100</v>
      </c>
      <c r="BH30" s="12" t="s">
        <v>100</v>
      </c>
      <c r="BI30" s="12" t="s">
        <v>100</v>
      </c>
      <c r="BJ30" s="12" t="s">
        <v>100</v>
      </c>
      <c r="BK30" s="12" t="b">
        <v>0</v>
      </c>
      <c r="BL30" s="12" t="s">
        <v>100</v>
      </c>
      <c r="BM30" s="12" t="s">
        <v>100</v>
      </c>
      <c r="BN30" s="12" t="s">
        <v>100</v>
      </c>
      <c r="BO30" s="12" t="s">
        <v>100</v>
      </c>
      <c r="BP30" s="12" t="s">
        <v>100</v>
      </c>
      <c r="BQ30" s="12" t="s">
        <v>100</v>
      </c>
      <c r="BR30" s="12" t="s">
        <v>100</v>
      </c>
      <c r="BS30" s="12" t="s">
        <v>301</v>
      </c>
      <c r="BT30" s="12" t="s">
        <v>100</v>
      </c>
      <c r="BU30" s="12" t="s">
        <v>100</v>
      </c>
      <c r="BV30" s="12" t="s">
        <v>100</v>
      </c>
      <c r="BW30" s="12" t="s">
        <v>309</v>
      </c>
      <c r="BX30" s="12" t="s">
        <v>100</v>
      </c>
      <c r="BY30" s="12" t="s">
        <v>100</v>
      </c>
      <c r="BZ30" s="12" t="b">
        <v>0</v>
      </c>
      <c r="CA30" s="12" t="s">
        <v>100</v>
      </c>
      <c r="CB30" s="12">
        <v>170000</v>
      </c>
      <c r="CC30" s="12">
        <v>0</v>
      </c>
      <c r="CD30" s="12" t="s">
        <v>303</v>
      </c>
      <c r="CE30" s="12" t="s">
        <v>100</v>
      </c>
      <c r="CF30" s="12" t="s">
        <v>100</v>
      </c>
      <c r="CG30" s="12" t="s">
        <v>100</v>
      </c>
      <c r="CH30" s="12" t="s">
        <v>100</v>
      </c>
      <c r="CI30" s="12" t="s">
        <v>100</v>
      </c>
      <c r="CJ30" s="12" t="s">
        <v>100</v>
      </c>
      <c r="CK30" s="12">
        <v>1</v>
      </c>
      <c r="CL30" s="20"/>
      <c r="CM30" s="16"/>
      <c r="CN30" s="20"/>
      <c r="CO30" s="20"/>
    </row>
    <row r="31" spans="1:94" ht="30" customHeight="1" x14ac:dyDescent="0.25">
      <c r="A31" s="9">
        <v>33</v>
      </c>
      <c r="B31" s="103">
        <v>142</v>
      </c>
      <c r="C31" s="10" t="s">
        <v>310</v>
      </c>
      <c r="D31" s="12" t="s">
        <v>311</v>
      </c>
      <c r="E31" s="11" t="s">
        <v>252</v>
      </c>
      <c r="F31" s="11" t="s">
        <v>300</v>
      </c>
      <c r="G31" s="12" t="s">
        <v>254</v>
      </c>
      <c r="H31" s="12" t="s">
        <v>255</v>
      </c>
      <c r="I31" s="11" t="s">
        <v>98</v>
      </c>
      <c r="J31" s="37">
        <v>68</v>
      </c>
      <c r="K31" s="35">
        <f t="shared" si="4"/>
        <v>400</v>
      </c>
      <c r="L31" s="14">
        <v>27200</v>
      </c>
      <c r="M31" s="15">
        <f t="shared" si="5"/>
        <v>27200</v>
      </c>
      <c r="N31" s="15">
        <v>27200</v>
      </c>
      <c r="O31" s="15">
        <f t="shared" si="6"/>
        <v>27200</v>
      </c>
      <c r="P31" s="35">
        <f t="shared" si="7"/>
        <v>400</v>
      </c>
      <c r="Q31" s="14">
        <f t="shared" si="8"/>
        <v>911440</v>
      </c>
      <c r="R31" s="14"/>
      <c r="S31" s="16">
        <v>0</v>
      </c>
      <c r="T31" s="15">
        <v>0</v>
      </c>
      <c r="U31" s="14"/>
      <c r="V31" s="12"/>
      <c r="W31" s="12"/>
      <c r="X31" s="12" t="s">
        <v>195</v>
      </c>
      <c r="Y31" s="12" t="s">
        <v>100</v>
      </c>
      <c r="Z31" s="12" t="s">
        <v>100</v>
      </c>
      <c r="AA31" s="12" t="s">
        <v>100</v>
      </c>
      <c r="AB31" s="12" t="s">
        <v>100</v>
      </c>
      <c r="AC31" s="17">
        <v>43983</v>
      </c>
      <c r="AD31" s="12" t="s">
        <v>100</v>
      </c>
      <c r="AE31" s="12" t="s">
        <v>100</v>
      </c>
      <c r="AF31" s="12" t="s">
        <v>100</v>
      </c>
      <c r="AG31" s="12" t="s">
        <v>100</v>
      </c>
      <c r="AH31" s="12" t="s">
        <v>100</v>
      </c>
      <c r="AI31" s="12" t="s">
        <v>100</v>
      </c>
      <c r="AJ31" s="12" t="s">
        <v>100</v>
      </c>
      <c r="AK31" s="12">
        <v>0</v>
      </c>
      <c r="AL31" s="12" t="s">
        <v>266</v>
      </c>
      <c r="AM31" s="12">
        <v>1700</v>
      </c>
      <c r="AN31" s="12" t="b">
        <v>0</v>
      </c>
      <c r="AO31" s="12" t="s">
        <v>102</v>
      </c>
      <c r="AP31" s="12" t="b">
        <v>0</v>
      </c>
      <c r="AQ31" s="13">
        <v>2</v>
      </c>
      <c r="AR31" s="14">
        <f t="shared" si="9"/>
        <v>13600</v>
      </c>
      <c r="AS31" s="12" t="s">
        <v>100</v>
      </c>
      <c r="AT31" s="12" t="s">
        <v>100</v>
      </c>
      <c r="AU31" s="17">
        <v>44196</v>
      </c>
      <c r="AV31" s="17">
        <v>43789</v>
      </c>
      <c r="AW31" s="12">
        <v>1000</v>
      </c>
      <c r="AX31" s="17">
        <v>43983</v>
      </c>
      <c r="AY31" s="12" t="b">
        <v>0</v>
      </c>
      <c r="AZ31" s="12" t="s">
        <v>100</v>
      </c>
      <c r="BA31" s="12" t="s">
        <v>100</v>
      </c>
      <c r="BB31" s="19">
        <v>13600</v>
      </c>
      <c r="BC31" s="19">
        <v>400</v>
      </c>
      <c r="BD31" s="12">
        <v>26200</v>
      </c>
      <c r="BE31" s="12" t="b">
        <v>0</v>
      </c>
      <c r="BF31" s="12" t="s">
        <v>100</v>
      </c>
      <c r="BG31" s="12" t="s">
        <v>100</v>
      </c>
      <c r="BH31" s="12" t="s">
        <v>100</v>
      </c>
      <c r="BI31" s="12" t="s">
        <v>100</v>
      </c>
      <c r="BJ31" s="12" t="s">
        <v>100</v>
      </c>
      <c r="BK31" s="12" t="b">
        <v>0</v>
      </c>
      <c r="BL31" s="12" t="s">
        <v>100</v>
      </c>
      <c r="BM31" s="12" t="s">
        <v>100</v>
      </c>
      <c r="BN31" s="12" t="s">
        <v>100</v>
      </c>
      <c r="BO31" s="12" t="s">
        <v>100</v>
      </c>
      <c r="BP31" s="12" t="s">
        <v>100</v>
      </c>
      <c r="BQ31" s="12" t="s">
        <v>100</v>
      </c>
      <c r="BR31" s="12" t="s">
        <v>100</v>
      </c>
      <c r="BS31" s="12" t="s">
        <v>301</v>
      </c>
      <c r="BT31" s="12" t="s">
        <v>100</v>
      </c>
      <c r="BU31" s="12" t="s">
        <v>100</v>
      </c>
      <c r="BV31" s="12" t="s">
        <v>100</v>
      </c>
      <c r="BW31" s="12" t="s">
        <v>312</v>
      </c>
      <c r="BX31" s="12" t="s">
        <v>100</v>
      </c>
      <c r="BY31" s="12" t="s">
        <v>100</v>
      </c>
      <c r="BZ31" s="12" t="b">
        <v>0</v>
      </c>
      <c r="CA31" s="12" t="s">
        <v>100</v>
      </c>
      <c r="CB31" s="12">
        <v>27200</v>
      </c>
      <c r="CC31" s="12">
        <v>0</v>
      </c>
      <c r="CD31" s="12" t="s">
        <v>303</v>
      </c>
      <c r="CE31" s="12" t="s">
        <v>100</v>
      </c>
      <c r="CF31" s="12" t="s">
        <v>100</v>
      </c>
      <c r="CG31" s="12" t="s">
        <v>100</v>
      </c>
      <c r="CH31" s="12" t="s">
        <v>100</v>
      </c>
      <c r="CI31" s="12" t="s">
        <v>100</v>
      </c>
      <c r="CJ31" s="12" t="s">
        <v>100</v>
      </c>
      <c r="CK31" s="12">
        <v>1</v>
      </c>
      <c r="CL31" s="20"/>
      <c r="CM31" s="16"/>
      <c r="CN31" s="20"/>
      <c r="CO31" s="20"/>
    </row>
    <row r="32" spans="1:94" ht="30" customHeight="1" x14ac:dyDescent="0.25">
      <c r="A32" s="9">
        <v>34</v>
      </c>
      <c r="B32" s="103">
        <v>143</v>
      </c>
      <c r="C32" s="10" t="s">
        <v>313</v>
      </c>
      <c r="D32" s="12" t="s">
        <v>314</v>
      </c>
      <c r="E32" s="11" t="s">
        <v>252</v>
      </c>
      <c r="F32" s="11" t="s">
        <v>300</v>
      </c>
      <c r="G32" s="12" t="s">
        <v>254</v>
      </c>
      <c r="H32" s="12" t="s">
        <v>255</v>
      </c>
      <c r="I32" s="11" t="s">
        <v>140</v>
      </c>
      <c r="J32" s="37">
        <v>32</v>
      </c>
      <c r="K32" s="35">
        <f t="shared" si="4"/>
        <v>400</v>
      </c>
      <c r="L32" s="14">
        <v>12800</v>
      </c>
      <c r="M32" s="15">
        <f t="shared" si="5"/>
        <v>12800</v>
      </c>
      <c r="N32" s="15">
        <v>12800</v>
      </c>
      <c r="O32" s="15">
        <f t="shared" si="6"/>
        <v>12800</v>
      </c>
      <c r="P32" s="35">
        <f t="shared" si="7"/>
        <v>400</v>
      </c>
      <c r="Q32" s="14">
        <f t="shared" si="8"/>
        <v>924240</v>
      </c>
      <c r="R32" s="14"/>
      <c r="S32" s="16">
        <v>0</v>
      </c>
      <c r="T32" s="15">
        <v>0</v>
      </c>
      <c r="U32" s="14"/>
      <c r="V32" s="12"/>
      <c r="W32" s="12"/>
      <c r="X32" s="12" t="s">
        <v>195</v>
      </c>
      <c r="Y32" s="12" t="s">
        <v>100</v>
      </c>
      <c r="Z32" s="12" t="s">
        <v>100</v>
      </c>
      <c r="AA32" s="12" t="s">
        <v>100</v>
      </c>
      <c r="AB32" s="12" t="s">
        <v>100</v>
      </c>
      <c r="AC32" s="17">
        <v>43983</v>
      </c>
      <c r="AD32" s="12" t="s">
        <v>100</v>
      </c>
      <c r="AE32" s="12" t="s">
        <v>100</v>
      </c>
      <c r="AF32" s="12" t="s">
        <v>100</v>
      </c>
      <c r="AG32" s="12" t="s">
        <v>100</v>
      </c>
      <c r="AH32" s="12" t="s">
        <v>100</v>
      </c>
      <c r="AI32" s="12" t="s">
        <v>100</v>
      </c>
      <c r="AJ32" s="12" t="s">
        <v>100</v>
      </c>
      <c r="AK32" s="12">
        <v>0</v>
      </c>
      <c r="AL32" s="12" t="s">
        <v>266</v>
      </c>
      <c r="AM32" s="12">
        <v>800</v>
      </c>
      <c r="AN32" s="12" t="b">
        <v>0</v>
      </c>
      <c r="AO32" s="12" t="s">
        <v>102</v>
      </c>
      <c r="AP32" s="12" t="b">
        <v>0</v>
      </c>
      <c r="AQ32" s="13">
        <v>1</v>
      </c>
      <c r="AR32" s="14">
        <f t="shared" si="9"/>
        <v>12800</v>
      </c>
      <c r="AS32" s="12" t="s">
        <v>100</v>
      </c>
      <c r="AT32" s="12" t="s">
        <v>100</v>
      </c>
      <c r="AU32" s="17">
        <v>44196</v>
      </c>
      <c r="AV32" s="17">
        <v>43789</v>
      </c>
      <c r="AW32" s="12">
        <v>800</v>
      </c>
      <c r="AX32" s="17">
        <v>43983</v>
      </c>
      <c r="AY32" s="12" t="b">
        <v>0</v>
      </c>
      <c r="AZ32" s="12" t="s">
        <v>100</v>
      </c>
      <c r="BA32" s="12" t="s">
        <v>100</v>
      </c>
      <c r="BB32" s="19">
        <v>12800</v>
      </c>
      <c r="BC32" s="19">
        <v>400</v>
      </c>
      <c r="BD32" s="12">
        <v>12000</v>
      </c>
      <c r="BE32" s="12" t="b">
        <v>0</v>
      </c>
      <c r="BF32" s="12" t="s">
        <v>100</v>
      </c>
      <c r="BG32" s="12" t="s">
        <v>100</v>
      </c>
      <c r="BH32" s="12" t="s">
        <v>100</v>
      </c>
      <c r="BI32" s="12" t="s">
        <v>100</v>
      </c>
      <c r="BJ32" s="12" t="s">
        <v>100</v>
      </c>
      <c r="BK32" s="12" t="b">
        <v>0</v>
      </c>
      <c r="BL32" s="12" t="s">
        <v>100</v>
      </c>
      <c r="BM32" s="12" t="s">
        <v>100</v>
      </c>
      <c r="BN32" s="12" t="s">
        <v>100</v>
      </c>
      <c r="BO32" s="12" t="s">
        <v>100</v>
      </c>
      <c r="BP32" s="12" t="s">
        <v>100</v>
      </c>
      <c r="BQ32" s="12" t="s">
        <v>100</v>
      </c>
      <c r="BR32" s="12" t="s">
        <v>100</v>
      </c>
      <c r="BS32" s="12" t="s">
        <v>301</v>
      </c>
      <c r="BT32" s="12" t="s">
        <v>100</v>
      </c>
      <c r="BU32" s="12" t="s">
        <v>100</v>
      </c>
      <c r="BV32" s="12" t="s">
        <v>100</v>
      </c>
      <c r="BW32" s="12" t="s">
        <v>315</v>
      </c>
      <c r="BX32" s="12" t="s">
        <v>100</v>
      </c>
      <c r="BY32" s="12" t="s">
        <v>100</v>
      </c>
      <c r="BZ32" s="12" t="b">
        <v>0</v>
      </c>
      <c r="CA32" s="12" t="s">
        <v>100</v>
      </c>
      <c r="CB32" s="12">
        <v>12800</v>
      </c>
      <c r="CC32" s="12">
        <v>0</v>
      </c>
      <c r="CD32" s="12" t="s">
        <v>303</v>
      </c>
      <c r="CE32" s="12" t="s">
        <v>100</v>
      </c>
      <c r="CF32" s="12" t="s">
        <v>100</v>
      </c>
      <c r="CG32" s="12" t="s">
        <v>100</v>
      </c>
      <c r="CH32" s="12" t="s">
        <v>100</v>
      </c>
      <c r="CI32" s="12" t="s">
        <v>100</v>
      </c>
      <c r="CJ32" s="12" t="s">
        <v>100</v>
      </c>
      <c r="CK32" s="12">
        <v>1</v>
      </c>
      <c r="CL32" s="20"/>
      <c r="CM32" s="16"/>
      <c r="CN32" s="20"/>
      <c r="CO32" s="20"/>
    </row>
    <row r="33" spans="1:94" ht="30" customHeight="1" x14ac:dyDescent="0.25">
      <c r="A33" s="104"/>
      <c r="B33" s="104"/>
      <c r="C33" s="101"/>
      <c r="D33" s="91"/>
      <c r="E33" s="92"/>
      <c r="F33" s="92"/>
      <c r="G33" s="91"/>
      <c r="H33" s="91"/>
      <c r="I33" s="92"/>
      <c r="J33" s="93"/>
      <c r="K33" s="94"/>
      <c r="L33" s="94"/>
      <c r="M33" s="95"/>
      <c r="N33" s="95"/>
      <c r="O33" s="95"/>
      <c r="P33" s="94"/>
      <c r="Q33" s="94"/>
      <c r="R33" s="102">
        <f>SUM(O25:O32)</f>
        <v>924240</v>
      </c>
      <c r="S33" s="91"/>
      <c r="T33" s="95"/>
      <c r="U33" s="94" t="s">
        <v>455</v>
      </c>
      <c r="V33" s="91"/>
      <c r="W33" s="91"/>
      <c r="X33" s="91"/>
      <c r="Y33" s="91"/>
      <c r="Z33" s="91"/>
      <c r="AA33" s="91"/>
      <c r="AB33" s="91"/>
      <c r="AC33" s="98"/>
      <c r="AD33" s="91"/>
      <c r="AE33" s="91"/>
      <c r="AF33" s="91"/>
      <c r="AG33" s="91"/>
      <c r="AH33" s="91"/>
      <c r="AI33" s="91"/>
      <c r="AJ33" s="91"/>
      <c r="AK33" s="91"/>
      <c r="AL33" s="91"/>
      <c r="AM33" s="91"/>
      <c r="AN33" s="91"/>
      <c r="AO33" s="91"/>
      <c r="AP33" s="91"/>
      <c r="AQ33" s="93"/>
      <c r="AR33" s="94"/>
      <c r="AS33" s="91"/>
      <c r="AT33" s="91"/>
      <c r="AU33" s="98"/>
      <c r="AV33" s="98"/>
      <c r="AW33" s="91"/>
      <c r="AX33" s="98"/>
      <c r="AY33" s="91"/>
      <c r="AZ33" s="91"/>
      <c r="BA33" s="91"/>
      <c r="BB33" s="99"/>
      <c r="BC33" s="99"/>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100"/>
      <c r="CM33" s="97"/>
      <c r="CN33" s="100"/>
      <c r="CO33" s="100"/>
      <c r="CP33" s="48"/>
    </row>
    <row r="34" spans="1:94" x14ac:dyDescent="0.25">
      <c r="A34" s="9"/>
      <c r="B34" s="59"/>
      <c r="C34" s="60"/>
      <c r="D34" s="61"/>
      <c r="E34" s="62"/>
      <c r="F34" s="62"/>
      <c r="G34" s="61"/>
      <c r="H34" s="61"/>
      <c r="I34" s="62"/>
      <c r="J34" s="63"/>
      <c r="K34" s="64"/>
      <c r="L34" s="64"/>
      <c r="M34" s="65"/>
      <c r="N34" s="65"/>
      <c r="O34" s="65"/>
      <c r="P34" s="64"/>
      <c r="Q34" s="64"/>
      <c r="R34" s="64"/>
      <c r="S34" s="66"/>
      <c r="T34" s="65"/>
      <c r="U34" s="64"/>
      <c r="V34" s="61"/>
      <c r="W34" s="61"/>
      <c r="X34" s="61"/>
      <c r="Y34" s="61"/>
      <c r="Z34" s="61"/>
      <c r="AA34" s="61"/>
      <c r="AB34" s="61"/>
      <c r="AC34" s="67"/>
      <c r="AD34" s="61"/>
      <c r="AE34" s="61"/>
      <c r="AF34" s="61"/>
      <c r="AG34" s="61"/>
      <c r="AH34" s="61"/>
      <c r="AI34" s="61"/>
      <c r="AJ34" s="61"/>
      <c r="AK34" s="61"/>
      <c r="AL34" s="61"/>
      <c r="AM34" s="61"/>
      <c r="AN34" s="61"/>
      <c r="AO34" s="61"/>
      <c r="AP34" s="61"/>
      <c r="AQ34" s="63"/>
      <c r="AR34" s="64"/>
      <c r="AS34" s="61"/>
      <c r="AT34" s="61"/>
      <c r="AU34" s="67"/>
      <c r="AV34" s="67"/>
      <c r="AW34" s="61"/>
      <c r="AX34" s="67"/>
      <c r="AY34" s="61"/>
      <c r="AZ34" s="61"/>
      <c r="BA34" s="61"/>
      <c r="BB34" s="68"/>
      <c r="BC34" s="68"/>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9"/>
      <c r="CM34" s="66"/>
      <c r="CN34" s="69"/>
      <c r="CO34" s="69"/>
      <c r="CP34" s="48"/>
    </row>
    <row r="35" spans="1:94" ht="30" customHeight="1" x14ac:dyDescent="0.25">
      <c r="A35" s="9">
        <v>25</v>
      </c>
      <c r="B35" s="103">
        <v>133</v>
      </c>
      <c r="C35" s="10" t="s">
        <v>268</v>
      </c>
      <c r="D35" s="12" t="s">
        <v>269</v>
      </c>
      <c r="E35" s="11" t="s">
        <v>270</v>
      </c>
      <c r="F35" s="11" t="s">
        <v>253</v>
      </c>
      <c r="G35" s="12" t="s">
        <v>271</v>
      </c>
      <c r="H35" s="12" t="s">
        <v>272</v>
      </c>
      <c r="I35" s="11" t="s">
        <v>153</v>
      </c>
      <c r="J35" s="37">
        <v>20</v>
      </c>
      <c r="K35" s="35">
        <f>L35/J35</f>
        <v>250</v>
      </c>
      <c r="L35" s="14">
        <v>5000</v>
      </c>
      <c r="M35" s="15">
        <f>L35-S35-T35</f>
        <v>5000</v>
      </c>
      <c r="N35" s="15">
        <v>4800</v>
      </c>
      <c r="O35" s="15">
        <f>IF(N35&gt;M35,M35,N35)</f>
        <v>4800</v>
      </c>
      <c r="P35" s="35">
        <f>O35/J35</f>
        <v>240</v>
      </c>
      <c r="Q35" s="14">
        <f>O35</f>
        <v>4800</v>
      </c>
      <c r="R35" s="14"/>
      <c r="S35" s="16">
        <v>0</v>
      </c>
      <c r="T35" s="15">
        <v>0</v>
      </c>
      <c r="U35" s="14">
        <v>200</v>
      </c>
      <c r="V35" s="12"/>
      <c r="W35" s="12"/>
      <c r="X35" s="12" t="s">
        <v>273</v>
      </c>
      <c r="Y35" s="12" t="s">
        <v>100</v>
      </c>
      <c r="Z35" s="12" t="s">
        <v>100</v>
      </c>
      <c r="AA35" s="12" t="s">
        <v>100</v>
      </c>
      <c r="AB35" s="12" t="s">
        <v>100</v>
      </c>
      <c r="AC35" s="17">
        <v>43831</v>
      </c>
      <c r="AD35" s="12" t="s">
        <v>100</v>
      </c>
      <c r="AE35" s="12" t="s">
        <v>100</v>
      </c>
      <c r="AF35" s="12" t="s">
        <v>100</v>
      </c>
      <c r="AG35" s="12" t="s">
        <v>100</v>
      </c>
      <c r="AH35" s="12" t="s">
        <v>100</v>
      </c>
      <c r="AI35" s="12" t="s">
        <v>100</v>
      </c>
      <c r="AJ35" s="12" t="s">
        <v>100</v>
      </c>
      <c r="AK35" s="12">
        <v>0</v>
      </c>
      <c r="AL35" s="12">
        <v>3217257775</v>
      </c>
      <c r="AM35" s="12">
        <v>300</v>
      </c>
      <c r="AN35" s="12" t="b">
        <v>1</v>
      </c>
      <c r="AO35" s="12" t="s">
        <v>132</v>
      </c>
      <c r="AP35" s="12" t="s">
        <v>132</v>
      </c>
      <c r="AQ35" s="13">
        <v>7</v>
      </c>
      <c r="AR35" s="14">
        <f t="shared" ref="AR35:AR37" si="10">M35/AQ35</f>
        <v>714.28571428571433</v>
      </c>
      <c r="AS35" s="12" t="s">
        <v>100</v>
      </c>
      <c r="AT35" s="12" t="s">
        <v>100</v>
      </c>
      <c r="AU35" s="17">
        <v>43922</v>
      </c>
      <c r="AV35" s="17">
        <v>43753</v>
      </c>
      <c r="AW35" s="12">
        <v>0</v>
      </c>
      <c r="AX35" s="17">
        <v>43831</v>
      </c>
      <c r="AY35" s="12" t="b">
        <v>1</v>
      </c>
      <c r="AZ35" s="12" t="s">
        <v>100</v>
      </c>
      <c r="BA35" s="12" t="s">
        <v>100</v>
      </c>
      <c r="BB35" s="19">
        <v>714</v>
      </c>
      <c r="BC35" s="19">
        <v>250</v>
      </c>
      <c r="BD35" s="12" t="s">
        <v>100</v>
      </c>
      <c r="BE35" s="12" t="b">
        <v>1</v>
      </c>
      <c r="BF35" s="12" t="s">
        <v>100</v>
      </c>
      <c r="BG35" s="12" t="s">
        <v>100</v>
      </c>
      <c r="BH35" s="12" t="s">
        <v>100</v>
      </c>
      <c r="BI35" s="12" t="s">
        <v>100</v>
      </c>
      <c r="BJ35" s="12" t="s">
        <v>100</v>
      </c>
      <c r="BK35" s="12" t="b">
        <v>0</v>
      </c>
      <c r="BL35" s="12" t="s">
        <v>100</v>
      </c>
      <c r="BM35" s="12" t="s">
        <v>100</v>
      </c>
      <c r="BN35" s="12" t="s">
        <v>100</v>
      </c>
      <c r="BO35" s="12" t="s">
        <v>100</v>
      </c>
      <c r="BP35" s="12">
        <v>5000</v>
      </c>
      <c r="BQ35" s="12" t="s">
        <v>100</v>
      </c>
      <c r="BR35" s="12" t="s">
        <v>100</v>
      </c>
      <c r="BS35" s="12" t="s">
        <v>274</v>
      </c>
      <c r="BT35" s="12" t="s">
        <v>100</v>
      </c>
      <c r="BU35" s="12" t="s">
        <v>100</v>
      </c>
      <c r="BV35" s="12" t="s">
        <v>100</v>
      </c>
      <c r="BW35" s="12" t="s">
        <v>275</v>
      </c>
      <c r="BX35" s="12" t="s">
        <v>100</v>
      </c>
      <c r="BY35" s="12" t="s">
        <v>100</v>
      </c>
      <c r="BZ35" s="12" t="b">
        <v>0</v>
      </c>
      <c r="CA35" s="12" t="s">
        <v>100</v>
      </c>
      <c r="CB35" s="12">
        <v>4800</v>
      </c>
      <c r="CC35" s="12" t="s">
        <v>100</v>
      </c>
      <c r="CD35" s="12" t="s">
        <v>276</v>
      </c>
      <c r="CE35" s="12" t="s">
        <v>100</v>
      </c>
      <c r="CF35" s="12" t="s">
        <v>100</v>
      </c>
      <c r="CG35" s="12" t="s">
        <v>100</v>
      </c>
      <c r="CH35" s="12" t="s">
        <v>100</v>
      </c>
      <c r="CI35" s="12" t="s">
        <v>100</v>
      </c>
      <c r="CJ35" s="12" t="s">
        <v>100</v>
      </c>
      <c r="CK35" s="12">
        <v>1</v>
      </c>
      <c r="CL35" s="20"/>
      <c r="CM35" s="16"/>
      <c r="CN35" s="20"/>
      <c r="CO35" s="20"/>
    </row>
    <row r="36" spans="1:94" ht="30" customHeight="1" x14ac:dyDescent="0.25">
      <c r="A36" s="9">
        <v>26</v>
      </c>
      <c r="B36" s="103">
        <v>134</v>
      </c>
      <c r="C36" s="10" t="s">
        <v>277</v>
      </c>
      <c r="D36" s="12" t="s">
        <v>278</v>
      </c>
      <c r="E36" s="11" t="s">
        <v>270</v>
      </c>
      <c r="F36" s="11" t="s">
        <v>253</v>
      </c>
      <c r="G36" s="12" t="s">
        <v>271</v>
      </c>
      <c r="H36" s="12" t="s">
        <v>272</v>
      </c>
      <c r="I36" s="11" t="s">
        <v>153</v>
      </c>
      <c r="J36" s="37">
        <v>20</v>
      </c>
      <c r="K36" s="35">
        <f>L36/J36</f>
        <v>250</v>
      </c>
      <c r="L36" s="14">
        <v>5000</v>
      </c>
      <c r="M36" s="15">
        <f>L36-S36-T36</f>
        <v>5000</v>
      </c>
      <c r="N36" s="15">
        <v>4800</v>
      </c>
      <c r="O36" s="15">
        <f>IF(N36&gt;M36,M36,N36)</f>
        <v>4800</v>
      </c>
      <c r="P36" s="35">
        <f>O36/J36</f>
        <v>240</v>
      </c>
      <c r="Q36" s="14">
        <f>Q35+O36</f>
        <v>9600</v>
      </c>
      <c r="R36" s="14"/>
      <c r="S36" s="16">
        <v>0</v>
      </c>
      <c r="T36" s="15">
        <v>0</v>
      </c>
      <c r="U36" s="14">
        <v>200</v>
      </c>
      <c r="V36" s="12"/>
      <c r="W36" s="12"/>
      <c r="X36" s="12" t="s">
        <v>273</v>
      </c>
      <c r="Y36" s="12" t="s">
        <v>100</v>
      </c>
      <c r="Z36" s="12" t="s">
        <v>100</v>
      </c>
      <c r="AA36" s="12" t="s">
        <v>100</v>
      </c>
      <c r="AB36" s="12" t="s">
        <v>100</v>
      </c>
      <c r="AC36" s="17">
        <v>43831</v>
      </c>
      <c r="AD36" s="12" t="s">
        <v>100</v>
      </c>
      <c r="AE36" s="12" t="s">
        <v>100</v>
      </c>
      <c r="AF36" s="12" t="s">
        <v>100</v>
      </c>
      <c r="AG36" s="12" t="s">
        <v>100</v>
      </c>
      <c r="AH36" s="12" t="s">
        <v>100</v>
      </c>
      <c r="AI36" s="12" t="s">
        <v>100</v>
      </c>
      <c r="AJ36" s="12" t="s">
        <v>100</v>
      </c>
      <c r="AK36" s="12">
        <v>0</v>
      </c>
      <c r="AL36" s="12">
        <v>3217257775</v>
      </c>
      <c r="AM36" s="12">
        <v>300</v>
      </c>
      <c r="AN36" s="12" t="b">
        <v>1</v>
      </c>
      <c r="AO36" s="12" t="s">
        <v>132</v>
      </c>
      <c r="AP36" s="12" t="s">
        <v>132</v>
      </c>
      <c r="AQ36" s="13">
        <v>7</v>
      </c>
      <c r="AR36" s="14">
        <f t="shared" si="10"/>
        <v>714.28571428571433</v>
      </c>
      <c r="AS36" s="12" t="s">
        <v>100</v>
      </c>
      <c r="AT36" s="12" t="s">
        <v>100</v>
      </c>
      <c r="AU36" s="17">
        <v>43922</v>
      </c>
      <c r="AV36" s="17">
        <v>43753</v>
      </c>
      <c r="AW36" s="12">
        <v>0</v>
      </c>
      <c r="AX36" s="17">
        <v>43831</v>
      </c>
      <c r="AY36" s="12" t="b">
        <v>1</v>
      </c>
      <c r="AZ36" s="12" t="s">
        <v>100</v>
      </c>
      <c r="BA36" s="12" t="s">
        <v>100</v>
      </c>
      <c r="BB36" s="19">
        <v>714</v>
      </c>
      <c r="BC36" s="19">
        <v>250</v>
      </c>
      <c r="BD36" s="12" t="s">
        <v>100</v>
      </c>
      <c r="BE36" s="12" t="b">
        <v>1</v>
      </c>
      <c r="BF36" s="12" t="s">
        <v>100</v>
      </c>
      <c r="BG36" s="12" t="s">
        <v>100</v>
      </c>
      <c r="BH36" s="12" t="s">
        <v>100</v>
      </c>
      <c r="BI36" s="12" t="s">
        <v>100</v>
      </c>
      <c r="BJ36" s="12" t="s">
        <v>100</v>
      </c>
      <c r="BK36" s="12" t="b">
        <v>0</v>
      </c>
      <c r="BL36" s="12" t="s">
        <v>100</v>
      </c>
      <c r="BM36" s="12" t="s">
        <v>100</v>
      </c>
      <c r="BN36" s="12" t="s">
        <v>100</v>
      </c>
      <c r="BO36" s="12" t="s">
        <v>100</v>
      </c>
      <c r="BP36" s="12">
        <v>5000</v>
      </c>
      <c r="BQ36" s="12" t="s">
        <v>100</v>
      </c>
      <c r="BR36" s="12" t="s">
        <v>100</v>
      </c>
      <c r="BS36" s="12" t="s">
        <v>279</v>
      </c>
      <c r="BT36" s="12" t="s">
        <v>100</v>
      </c>
      <c r="BU36" s="12" t="s">
        <v>100</v>
      </c>
      <c r="BV36" s="12" t="s">
        <v>100</v>
      </c>
      <c r="BW36" s="12" t="s">
        <v>280</v>
      </c>
      <c r="BX36" s="12" t="s">
        <v>100</v>
      </c>
      <c r="BY36" s="12" t="s">
        <v>100</v>
      </c>
      <c r="BZ36" s="12" t="b">
        <v>0</v>
      </c>
      <c r="CA36" s="12" t="s">
        <v>100</v>
      </c>
      <c r="CB36" s="12">
        <v>4800</v>
      </c>
      <c r="CC36" s="12" t="s">
        <v>100</v>
      </c>
      <c r="CD36" s="12" t="s">
        <v>281</v>
      </c>
      <c r="CE36" s="12" t="s">
        <v>100</v>
      </c>
      <c r="CF36" s="12" t="s">
        <v>100</v>
      </c>
      <c r="CG36" s="12" t="s">
        <v>100</v>
      </c>
      <c r="CH36" s="12" t="s">
        <v>100</v>
      </c>
      <c r="CI36" s="12" t="s">
        <v>100</v>
      </c>
      <c r="CJ36" s="12" t="s">
        <v>100</v>
      </c>
      <c r="CK36" s="12">
        <v>1</v>
      </c>
      <c r="CL36" s="20"/>
      <c r="CM36" s="16"/>
      <c r="CN36" s="20"/>
      <c r="CO36" s="20"/>
    </row>
    <row r="37" spans="1:94" ht="30" customHeight="1" x14ac:dyDescent="0.25">
      <c r="A37" s="9">
        <v>27</v>
      </c>
      <c r="B37" s="103">
        <v>135</v>
      </c>
      <c r="C37" s="10" t="s">
        <v>282</v>
      </c>
      <c r="D37" s="12" t="s">
        <v>283</v>
      </c>
      <c r="E37" s="11" t="s">
        <v>270</v>
      </c>
      <c r="F37" s="11" t="s">
        <v>253</v>
      </c>
      <c r="G37" s="12" t="s">
        <v>271</v>
      </c>
      <c r="H37" s="12" t="s">
        <v>272</v>
      </c>
      <c r="I37" s="11" t="s">
        <v>153</v>
      </c>
      <c r="J37" s="37">
        <v>20</v>
      </c>
      <c r="K37" s="35">
        <f>L37/J37</f>
        <v>250</v>
      </c>
      <c r="L37" s="14">
        <v>5000</v>
      </c>
      <c r="M37" s="15">
        <f>L37-S37-T37</f>
        <v>5000</v>
      </c>
      <c r="N37" s="15">
        <v>4800</v>
      </c>
      <c r="O37" s="15">
        <f>IF(N37&gt;M37,M37,N37)</f>
        <v>4800</v>
      </c>
      <c r="P37" s="35">
        <f>O37/J37</f>
        <v>240</v>
      </c>
      <c r="Q37" s="14">
        <f>Q36+O37</f>
        <v>14400</v>
      </c>
      <c r="R37" s="14"/>
      <c r="S37" s="16">
        <v>0</v>
      </c>
      <c r="T37" s="15">
        <v>0</v>
      </c>
      <c r="U37" s="14">
        <v>200</v>
      </c>
      <c r="V37" s="12"/>
      <c r="W37" s="12"/>
      <c r="X37" s="12" t="s">
        <v>273</v>
      </c>
      <c r="Y37" s="12" t="s">
        <v>100</v>
      </c>
      <c r="Z37" s="12" t="s">
        <v>100</v>
      </c>
      <c r="AA37" s="12" t="s">
        <v>100</v>
      </c>
      <c r="AB37" s="12" t="s">
        <v>100</v>
      </c>
      <c r="AC37" s="17">
        <v>43831</v>
      </c>
      <c r="AD37" s="12" t="s">
        <v>100</v>
      </c>
      <c r="AE37" s="12" t="s">
        <v>100</v>
      </c>
      <c r="AF37" s="12" t="s">
        <v>100</v>
      </c>
      <c r="AG37" s="12" t="s">
        <v>100</v>
      </c>
      <c r="AH37" s="12" t="s">
        <v>100</v>
      </c>
      <c r="AI37" s="12" t="s">
        <v>100</v>
      </c>
      <c r="AJ37" s="12" t="s">
        <v>100</v>
      </c>
      <c r="AK37" s="12">
        <v>0</v>
      </c>
      <c r="AL37" s="12">
        <v>3217257775</v>
      </c>
      <c r="AM37" s="12">
        <v>300</v>
      </c>
      <c r="AN37" s="12" t="b">
        <v>1</v>
      </c>
      <c r="AO37" s="12" t="s">
        <v>132</v>
      </c>
      <c r="AP37" s="12" t="s">
        <v>132</v>
      </c>
      <c r="AQ37" s="13">
        <v>7</v>
      </c>
      <c r="AR37" s="14">
        <f t="shared" si="10"/>
        <v>714.28571428571433</v>
      </c>
      <c r="AS37" s="12" t="s">
        <v>100</v>
      </c>
      <c r="AT37" s="12" t="s">
        <v>100</v>
      </c>
      <c r="AU37" s="17">
        <v>43922</v>
      </c>
      <c r="AV37" s="17">
        <v>43753</v>
      </c>
      <c r="AW37" s="12">
        <v>0</v>
      </c>
      <c r="AX37" s="17">
        <v>43831</v>
      </c>
      <c r="AY37" s="12" t="b">
        <v>1</v>
      </c>
      <c r="AZ37" s="12" t="s">
        <v>100</v>
      </c>
      <c r="BA37" s="12" t="s">
        <v>100</v>
      </c>
      <c r="BB37" s="19">
        <v>714</v>
      </c>
      <c r="BC37" s="19">
        <v>250</v>
      </c>
      <c r="BD37" s="12" t="s">
        <v>100</v>
      </c>
      <c r="BE37" s="12" t="b">
        <v>1</v>
      </c>
      <c r="BF37" s="12" t="s">
        <v>100</v>
      </c>
      <c r="BG37" s="12" t="s">
        <v>100</v>
      </c>
      <c r="BH37" s="12" t="s">
        <v>100</v>
      </c>
      <c r="BI37" s="12" t="s">
        <v>100</v>
      </c>
      <c r="BJ37" s="12" t="s">
        <v>100</v>
      </c>
      <c r="BK37" s="12" t="b">
        <v>0</v>
      </c>
      <c r="BL37" s="12" t="s">
        <v>100</v>
      </c>
      <c r="BM37" s="12" t="s">
        <v>100</v>
      </c>
      <c r="BN37" s="12" t="s">
        <v>100</v>
      </c>
      <c r="BO37" s="12" t="s">
        <v>100</v>
      </c>
      <c r="BP37" s="12">
        <v>5000</v>
      </c>
      <c r="BQ37" s="12" t="s">
        <v>100</v>
      </c>
      <c r="BR37" s="12" t="s">
        <v>100</v>
      </c>
      <c r="BS37" s="12" t="s">
        <v>279</v>
      </c>
      <c r="BT37" s="12" t="s">
        <v>100</v>
      </c>
      <c r="BU37" s="12" t="s">
        <v>100</v>
      </c>
      <c r="BV37" s="12" t="s">
        <v>100</v>
      </c>
      <c r="BW37" s="12" t="s">
        <v>280</v>
      </c>
      <c r="BX37" s="12" t="s">
        <v>100</v>
      </c>
      <c r="BY37" s="12" t="s">
        <v>100</v>
      </c>
      <c r="BZ37" s="12" t="b">
        <v>0</v>
      </c>
      <c r="CA37" s="12" t="s">
        <v>100</v>
      </c>
      <c r="CB37" s="12">
        <v>4800</v>
      </c>
      <c r="CC37" s="12" t="s">
        <v>100</v>
      </c>
      <c r="CD37" s="12" t="s">
        <v>276</v>
      </c>
      <c r="CE37" s="12" t="s">
        <v>100</v>
      </c>
      <c r="CF37" s="12" t="s">
        <v>100</v>
      </c>
      <c r="CG37" s="12" t="s">
        <v>100</v>
      </c>
      <c r="CH37" s="12" t="s">
        <v>100</v>
      </c>
      <c r="CI37" s="12" t="s">
        <v>100</v>
      </c>
      <c r="CJ37" s="12" t="s">
        <v>100</v>
      </c>
      <c r="CK37" s="12">
        <v>1</v>
      </c>
      <c r="CL37" s="20"/>
      <c r="CM37" s="16"/>
      <c r="CN37" s="20"/>
      <c r="CO37" s="20"/>
    </row>
    <row r="38" spans="1:94" ht="30" customHeight="1" x14ac:dyDescent="0.25">
      <c r="A38" s="104"/>
      <c r="B38" s="104"/>
      <c r="C38" s="101"/>
      <c r="D38" s="91"/>
      <c r="E38" s="92"/>
      <c r="F38" s="92"/>
      <c r="G38" s="91"/>
      <c r="H38" s="91"/>
      <c r="I38" s="92"/>
      <c r="J38" s="93"/>
      <c r="K38" s="94"/>
      <c r="L38" s="94"/>
      <c r="M38" s="95"/>
      <c r="N38" s="95"/>
      <c r="O38" s="95"/>
      <c r="P38" s="94"/>
      <c r="Q38" s="94"/>
      <c r="R38" s="102">
        <f>SUM(O35:O37)</f>
        <v>14400</v>
      </c>
      <c r="S38" s="91"/>
      <c r="T38" s="95"/>
      <c r="U38" s="94" t="s">
        <v>454</v>
      </c>
      <c r="V38" s="91"/>
      <c r="W38" s="91"/>
      <c r="X38" s="91"/>
      <c r="Y38" s="91"/>
      <c r="Z38" s="91"/>
      <c r="AA38" s="91"/>
      <c r="AB38" s="91"/>
      <c r="AC38" s="98"/>
      <c r="AD38" s="91"/>
      <c r="AE38" s="91"/>
      <c r="AF38" s="91"/>
      <c r="AG38" s="91"/>
      <c r="AH38" s="91"/>
      <c r="AI38" s="91"/>
      <c r="AJ38" s="91"/>
      <c r="AK38" s="91"/>
      <c r="AL38" s="91"/>
      <c r="AM38" s="91"/>
      <c r="AN38" s="91"/>
      <c r="AO38" s="91"/>
      <c r="AP38" s="91"/>
      <c r="AQ38" s="93"/>
      <c r="AR38" s="94"/>
      <c r="AS38" s="91"/>
      <c r="AT38" s="91"/>
      <c r="AU38" s="98"/>
      <c r="AV38" s="98"/>
      <c r="AW38" s="91"/>
      <c r="AX38" s="98"/>
      <c r="AY38" s="91"/>
      <c r="AZ38" s="91"/>
      <c r="BA38" s="91"/>
      <c r="BB38" s="99"/>
      <c r="BC38" s="99"/>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100"/>
      <c r="CM38" s="97"/>
      <c r="CN38" s="100"/>
      <c r="CO38" s="100"/>
      <c r="CP38" s="48"/>
    </row>
    <row r="39" spans="1:94" x14ac:dyDescent="0.25">
      <c r="A39" s="9"/>
      <c r="B39" s="59"/>
      <c r="C39" s="60"/>
      <c r="D39" s="61"/>
      <c r="E39" s="62"/>
      <c r="F39" s="62"/>
      <c r="G39" s="61"/>
      <c r="H39" s="61"/>
      <c r="I39" s="62"/>
      <c r="J39" s="63"/>
      <c r="K39" s="64"/>
      <c r="L39" s="64"/>
      <c r="M39" s="65"/>
      <c r="N39" s="65"/>
      <c r="O39" s="65"/>
      <c r="P39" s="64"/>
      <c r="Q39" s="64"/>
      <c r="R39" s="64"/>
      <c r="S39" s="66"/>
      <c r="T39" s="65"/>
      <c r="U39" s="64"/>
      <c r="V39" s="61"/>
      <c r="W39" s="61"/>
      <c r="X39" s="61"/>
      <c r="Y39" s="61"/>
      <c r="Z39" s="61"/>
      <c r="AA39" s="61"/>
      <c r="AB39" s="61"/>
      <c r="AC39" s="67"/>
      <c r="AD39" s="61"/>
      <c r="AE39" s="61"/>
      <c r="AF39" s="61"/>
      <c r="AG39" s="61"/>
      <c r="AH39" s="61"/>
      <c r="AI39" s="61"/>
      <c r="AJ39" s="61"/>
      <c r="AK39" s="61"/>
      <c r="AL39" s="61"/>
      <c r="AM39" s="61"/>
      <c r="AN39" s="61"/>
      <c r="AO39" s="61"/>
      <c r="AP39" s="61"/>
      <c r="AQ39" s="63"/>
      <c r="AR39" s="64"/>
      <c r="AS39" s="61"/>
      <c r="AT39" s="61"/>
      <c r="AU39" s="67"/>
      <c r="AV39" s="67"/>
      <c r="AW39" s="61"/>
      <c r="AX39" s="67"/>
      <c r="AY39" s="61"/>
      <c r="AZ39" s="61"/>
      <c r="BA39" s="61"/>
      <c r="BB39" s="68"/>
      <c r="BC39" s="68"/>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9"/>
      <c r="CM39" s="66"/>
      <c r="CN39" s="69"/>
      <c r="CO39" s="69"/>
      <c r="CP39" s="48"/>
    </row>
    <row r="40" spans="1:94" ht="30" customHeight="1" x14ac:dyDescent="0.25">
      <c r="A40" s="9">
        <v>4</v>
      </c>
      <c r="B40" s="103">
        <v>112</v>
      </c>
      <c r="C40" s="10" t="s">
        <v>126</v>
      </c>
      <c r="D40" s="11" t="s">
        <v>127</v>
      </c>
      <c r="E40" s="11" t="s">
        <v>128</v>
      </c>
      <c r="F40" s="11" t="s">
        <v>107</v>
      </c>
      <c r="G40" s="12"/>
      <c r="H40" s="12" t="s">
        <v>129</v>
      </c>
      <c r="I40" s="11" t="s">
        <v>98</v>
      </c>
      <c r="J40" s="37">
        <v>140</v>
      </c>
      <c r="K40" s="35">
        <f t="shared" si="0"/>
        <v>892.85714285714289</v>
      </c>
      <c r="L40" s="14">
        <v>125000</v>
      </c>
      <c r="M40" s="15">
        <f t="shared" si="1"/>
        <v>87500</v>
      </c>
      <c r="N40" s="15">
        <v>14000</v>
      </c>
      <c r="O40" s="15">
        <f t="shared" si="2"/>
        <v>14000</v>
      </c>
      <c r="P40" s="35">
        <f t="shared" si="3"/>
        <v>100</v>
      </c>
      <c r="Q40" s="14">
        <f>O40</f>
        <v>14000</v>
      </c>
      <c r="R40" s="14"/>
      <c r="S40" s="16">
        <v>37500</v>
      </c>
      <c r="T40" s="15">
        <v>0</v>
      </c>
      <c r="U40" s="14">
        <v>73500</v>
      </c>
      <c r="V40" s="12"/>
      <c r="W40" s="12" t="s">
        <v>130</v>
      </c>
      <c r="X40" s="12" t="s">
        <v>131</v>
      </c>
      <c r="Y40" s="12"/>
      <c r="Z40" s="12"/>
      <c r="AA40" s="12"/>
      <c r="AB40" s="12"/>
      <c r="AC40" s="17">
        <v>43831</v>
      </c>
      <c r="AD40" s="12"/>
      <c r="AE40" s="12"/>
      <c r="AF40" s="12"/>
      <c r="AG40" s="12"/>
      <c r="AH40" s="12"/>
      <c r="AI40" s="12"/>
      <c r="AJ40" s="12"/>
      <c r="AK40" s="12"/>
      <c r="AL40" s="12">
        <v>3216332016</v>
      </c>
      <c r="AM40" s="12"/>
      <c r="AN40" s="12" t="b">
        <v>0</v>
      </c>
      <c r="AO40" s="12" t="s">
        <v>132</v>
      </c>
      <c r="AP40" s="12" t="b">
        <v>1</v>
      </c>
      <c r="AQ40" s="13">
        <v>28</v>
      </c>
      <c r="AR40" s="14">
        <f>M40/AQ40</f>
        <v>3125</v>
      </c>
      <c r="AS40" s="12"/>
      <c r="AT40" s="12"/>
      <c r="AU40" s="17" t="s">
        <v>133</v>
      </c>
      <c r="AV40" s="17"/>
      <c r="AW40" s="12"/>
      <c r="AX40" s="17"/>
      <c r="AY40" s="12"/>
      <c r="AZ40" s="12"/>
      <c r="BA40" s="12"/>
      <c r="BB40" s="19">
        <v>893</v>
      </c>
      <c r="BC40" s="19">
        <v>4464</v>
      </c>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v>1</v>
      </c>
      <c r="CL40" s="20"/>
      <c r="CM40" s="16"/>
      <c r="CN40" s="20"/>
      <c r="CO40" s="20"/>
      <c r="CP40"/>
    </row>
    <row r="41" spans="1:94" ht="30" customHeight="1" x14ac:dyDescent="0.25">
      <c r="A41" s="9">
        <v>6</v>
      </c>
      <c r="B41" s="103">
        <v>114</v>
      </c>
      <c r="C41" s="10" t="s">
        <v>147</v>
      </c>
      <c r="D41" s="12" t="s">
        <v>148</v>
      </c>
      <c r="E41" s="11" t="s">
        <v>149</v>
      </c>
      <c r="F41" s="11" t="s">
        <v>150</v>
      </c>
      <c r="G41" s="12" t="s">
        <v>151</v>
      </c>
      <c r="H41" s="12" t="s">
        <v>152</v>
      </c>
      <c r="I41" s="11" t="s">
        <v>153</v>
      </c>
      <c r="J41" s="37">
        <v>864</v>
      </c>
      <c r="K41" s="35">
        <f t="shared" si="0"/>
        <v>104.16666666666667</v>
      </c>
      <c r="L41" s="14">
        <v>90000</v>
      </c>
      <c r="M41" s="15">
        <f t="shared" si="1"/>
        <v>90000</v>
      </c>
      <c r="N41" s="15">
        <v>552096</v>
      </c>
      <c r="O41" s="15">
        <f t="shared" si="2"/>
        <v>90000</v>
      </c>
      <c r="P41" s="35">
        <f t="shared" si="3"/>
        <v>104.16666666666667</v>
      </c>
      <c r="Q41" s="14">
        <f>Q40+O41</f>
        <v>104000</v>
      </c>
      <c r="R41" s="14"/>
      <c r="S41" s="16">
        <v>0</v>
      </c>
      <c r="T41" s="15">
        <v>0</v>
      </c>
      <c r="U41" s="14"/>
      <c r="V41" s="12"/>
      <c r="W41" s="12"/>
      <c r="X41" s="12" t="s">
        <v>154</v>
      </c>
      <c r="Y41" s="12" t="s">
        <v>100</v>
      </c>
      <c r="Z41" s="12" t="s">
        <v>100</v>
      </c>
      <c r="AA41" s="12" t="s">
        <v>100</v>
      </c>
      <c r="AB41" s="12" t="s">
        <v>100</v>
      </c>
      <c r="AC41" s="17">
        <v>44136</v>
      </c>
      <c r="AD41" s="12" t="s">
        <v>100</v>
      </c>
      <c r="AE41" s="12" t="s">
        <v>100</v>
      </c>
      <c r="AF41" s="12" t="s">
        <v>100</v>
      </c>
      <c r="AG41" s="12" t="s">
        <v>100</v>
      </c>
      <c r="AH41" s="12" t="s">
        <v>100</v>
      </c>
      <c r="AI41" s="12" t="s">
        <v>100</v>
      </c>
      <c r="AJ41" s="12" t="s">
        <v>100</v>
      </c>
      <c r="AK41" s="12">
        <v>0</v>
      </c>
      <c r="AL41" s="12" t="s">
        <v>155</v>
      </c>
      <c r="AM41" s="12" t="s">
        <v>100</v>
      </c>
      <c r="AN41" s="12" t="b">
        <v>0</v>
      </c>
      <c r="AO41" s="12" t="s">
        <v>102</v>
      </c>
      <c r="AP41" s="12" t="b">
        <v>0</v>
      </c>
      <c r="AQ41" s="13">
        <v>0</v>
      </c>
      <c r="AR41" s="14">
        <v>0</v>
      </c>
      <c r="AS41" s="12" t="s">
        <v>100</v>
      </c>
      <c r="AT41" s="12" t="s">
        <v>100</v>
      </c>
      <c r="AU41" s="17">
        <v>44256</v>
      </c>
      <c r="AV41" s="17">
        <v>43831</v>
      </c>
      <c r="AW41" s="12">
        <v>25000</v>
      </c>
      <c r="AX41" s="17">
        <v>43952</v>
      </c>
      <c r="AY41" s="12" t="b">
        <v>0</v>
      </c>
      <c r="AZ41" s="12" t="s">
        <v>100</v>
      </c>
      <c r="BA41" s="12" t="s">
        <v>100</v>
      </c>
      <c r="BB41" s="19" t="s">
        <v>100</v>
      </c>
      <c r="BC41" s="19">
        <v>104</v>
      </c>
      <c r="BD41" s="12" t="s">
        <v>100</v>
      </c>
      <c r="BE41" s="12" t="b">
        <v>0</v>
      </c>
      <c r="BF41" s="12" t="s">
        <v>100</v>
      </c>
      <c r="BG41" s="12" t="s">
        <v>100</v>
      </c>
      <c r="BH41" s="12" t="s">
        <v>100</v>
      </c>
      <c r="BI41" s="12" t="s">
        <v>100</v>
      </c>
      <c r="BJ41" s="12">
        <v>75000</v>
      </c>
      <c r="BK41" s="12" t="b">
        <v>0</v>
      </c>
      <c r="BL41" s="12" t="s">
        <v>100</v>
      </c>
      <c r="BM41" s="12" t="s">
        <v>100</v>
      </c>
      <c r="BN41" s="12" t="s">
        <v>100</v>
      </c>
      <c r="BO41" s="12" t="s">
        <v>100</v>
      </c>
      <c r="BP41" s="12" t="s">
        <v>100</v>
      </c>
      <c r="BQ41" s="12" t="s">
        <v>100</v>
      </c>
      <c r="BR41" s="12" t="s">
        <v>100</v>
      </c>
      <c r="BS41" s="12" t="s">
        <v>156</v>
      </c>
      <c r="BT41" s="12" t="s">
        <v>100</v>
      </c>
      <c r="BU41" s="12" t="s">
        <v>100</v>
      </c>
      <c r="BV41" s="12">
        <v>5402</v>
      </c>
      <c r="BW41" s="12" t="s">
        <v>157</v>
      </c>
      <c r="BX41" s="12" t="s">
        <v>100</v>
      </c>
      <c r="BY41" s="12" t="s">
        <v>100</v>
      </c>
      <c r="BZ41" s="12" t="b">
        <v>0</v>
      </c>
      <c r="CA41" s="12" t="s">
        <v>100</v>
      </c>
      <c r="CB41" s="12">
        <v>0</v>
      </c>
      <c r="CC41" s="12">
        <v>0</v>
      </c>
      <c r="CD41" s="12" t="s">
        <v>158</v>
      </c>
      <c r="CE41" s="12" t="s">
        <v>100</v>
      </c>
      <c r="CF41" s="12" t="s">
        <v>100</v>
      </c>
      <c r="CG41" s="12" t="s">
        <v>100</v>
      </c>
      <c r="CH41" s="12" t="s">
        <v>100</v>
      </c>
      <c r="CI41" s="12" t="s">
        <v>100</v>
      </c>
      <c r="CJ41" s="12" t="s">
        <v>100</v>
      </c>
      <c r="CK41" s="12">
        <v>1</v>
      </c>
      <c r="CL41" s="20"/>
      <c r="CM41" s="16"/>
      <c r="CN41" s="20"/>
      <c r="CO41" s="20"/>
      <c r="CP41" t="s">
        <v>159</v>
      </c>
    </row>
    <row r="42" spans="1:94" ht="30" customHeight="1" x14ac:dyDescent="0.25">
      <c r="A42" s="9">
        <v>7</v>
      </c>
      <c r="B42" s="103">
        <v>115</v>
      </c>
      <c r="C42" s="10" t="s">
        <v>160</v>
      </c>
      <c r="D42" s="12" t="s">
        <v>161</v>
      </c>
      <c r="E42" s="11" t="s">
        <v>149</v>
      </c>
      <c r="F42" s="11" t="s">
        <v>150</v>
      </c>
      <c r="G42" s="12" t="s">
        <v>151</v>
      </c>
      <c r="H42" s="12" t="s">
        <v>152</v>
      </c>
      <c r="I42" s="11" t="s">
        <v>153</v>
      </c>
      <c r="J42" s="37">
        <v>1662</v>
      </c>
      <c r="K42" s="35">
        <f t="shared" si="0"/>
        <v>120.33694344163658</v>
      </c>
      <c r="L42" s="14">
        <v>200000</v>
      </c>
      <c r="M42" s="15">
        <f t="shared" si="1"/>
        <v>200000</v>
      </c>
      <c r="N42" s="15">
        <v>1062018</v>
      </c>
      <c r="O42" s="15">
        <f t="shared" si="2"/>
        <v>200000</v>
      </c>
      <c r="P42" s="35">
        <f t="shared" si="3"/>
        <v>120.33694344163658</v>
      </c>
      <c r="Q42" s="14">
        <f t="shared" ref="Q42:Q75" si="11">Q41+O42</f>
        <v>304000</v>
      </c>
      <c r="R42" s="14"/>
      <c r="S42" s="16">
        <v>0</v>
      </c>
      <c r="T42" s="15">
        <v>0</v>
      </c>
      <c r="U42" s="14"/>
      <c r="V42" s="12"/>
      <c r="W42" s="12"/>
      <c r="X42" s="12" t="s">
        <v>154</v>
      </c>
      <c r="Y42" s="12" t="s">
        <v>100</v>
      </c>
      <c r="Z42" s="12" t="s">
        <v>100</v>
      </c>
      <c r="AA42" s="12" t="s">
        <v>100</v>
      </c>
      <c r="AB42" s="12" t="s">
        <v>100</v>
      </c>
      <c r="AC42" s="17">
        <v>44136</v>
      </c>
      <c r="AD42" s="12" t="s">
        <v>100</v>
      </c>
      <c r="AE42" s="12" t="s">
        <v>100</v>
      </c>
      <c r="AF42" s="12" t="s">
        <v>100</v>
      </c>
      <c r="AG42" s="12" t="s">
        <v>100</v>
      </c>
      <c r="AH42" s="12" t="s">
        <v>100</v>
      </c>
      <c r="AI42" s="12" t="s">
        <v>100</v>
      </c>
      <c r="AJ42" s="12" t="s">
        <v>100</v>
      </c>
      <c r="AK42" s="12">
        <v>0</v>
      </c>
      <c r="AL42" s="12" t="s">
        <v>155</v>
      </c>
      <c r="AM42" s="12" t="s">
        <v>100</v>
      </c>
      <c r="AN42" s="12" t="b">
        <v>0</v>
      </c>
      <c r="AO42" s="12" t="s">
        <v>102</v>
      </c>
      <c r="AP42" s="12" t="b">
        <v>0</v>
      </c>
      <c r="AQ42" s="13">
        <v>0</v>
      </c>
      <c r="AR42" s="14">
        <v>0</v>
      </c>
      <c r="AS42" s="12" t="s">
        <v>100</v>
      </c>
      <c r="AT42" s="12" t="s">
        <v>100</v>
      </c>
      <c r="AU42" s="17">
        <v>44256</v>
      </c>
      <c r="AV42" s="17">
        <v>43831</v>
      </c>
      <c r="AW42" s="12">
        <v>25000</v>
      </c>
      <c r="AX42" s="17">
        <v>43952</v>
      </c>
      <c r="AY42" s="12" t="b">
        <v>0</v>
      </c>
      <c r="AZ42" s="12" t="s">
        <v>100</v>
      </c>
      <c r="BA42" s="12" t="s">
        <v>100</v>
      </c>
      <c r="BB42" s="19" t="s">
        <v>100</v>
      </c>
      <c r="BC42" s="19">
        <v>120</v>
      </c>
      <c r="BD42" s="12" t="s">
        <v>100</v>
      </c>
      <c r="BE42" s="12" t="b">
        <v>0</v>
      </c>
      <c r="BF42" s="12" t="s">
        <v>100</v>
      </c>
      <c r="BG42" s="12" t="s">
        <v>100</v>
      </c>
      <c r="BH42" s="12" t="s">
        <v>100</v>
      </c>
      <c r="BI42" s="12" t="s">
        <v>100</v>
      </c>
      <c r="BJ42" s="12">
        <v>175000</v>
      </c>
      <c r="BK42" s="12" t="b">
        <v>0</v>
      </c>
      <c r="BL42" s="12" t="s">
        <v>100</v>
      </c>
      <c r="BM42" s="12" t="s">
        <v>100</v>
      </c>
      <c r="BN42" s="12" t="s">
        <v>100</v>
      </c>
      <c r="BO42" s="12" t="s">
        <v>100</v>
      </c>
      <c r="BP42" s="12" t="s">
        <v>100</v>
      </c>
      <c r="BQ42" s="12" t="s">
        <v>100</v>
      </c>
      <c r="BR42" s="12" t="s">
        <v>100</v>
      </c>
      <c r="BS42" s="12" t="s">
        <v>156</v>
      </c>
      <c r="BT42" s="12" t="s">
        <v>100</v>
      </c>
      <c r="BU42" s="12" t="s">
        <v>100</v>
      </c>
      <c r="BV42" s="12">
        <v>10385</v>
      </c>
      <c r="BW42" s="12" t="s">
        <v>162</v>
      </c>
      <c r="BX42" s="12" t="s">
        <v>100</v>
      </c>
      <c r="BY42" s="12" t="s">
        <v>100</v>
      </c>
      <c r="BZ42" s="12" t="b">
        <v>0</v>
      </c>
      <c r="CA42" s="12" t="s">
        <v>100</v>
      </c>
      <c r="CB42" s="12">
        <v>0</v>
      </c>
      <c r="CC42" s="12">
        <v>0</v>
      </c>
      <c r="CD42" s="12" t="s">
        <v>158</v>
      </c>
      <c r="CE42" s="12" t="s">
        <v>100</v>
      </c>
      <c r="CF42" s="12" t="s">
        <v>100</v>
      </c>
      <c r="CG42" s="12" t="s">
        <v>100</v>
      </c>
      <c r="CH42" s="12" t="s">
        <v>100</v>
      </c>
      <c r="CI42" s="12" t="s">
        <v>100</v>
      </c>
      <c r="CJ42" s="12" t="s">
        <v>100</v>
      </c>
      <c r="CK42" s="12">
        <v>1</v>
      </c>
      <c r="CL42" s="20"/>
      <c r="CM42" s="16"/>
      <c r="CN42" s="20"/>
      <c r="CO42" s="20"/>
      <c r="CP42" t="s">
        <v>163</v>
      </c>
    </row>
    <row r="43" spans="1:94" ht="30" customHeight="1" x14ac:dyDescent="0.25">
      <c r="A43" s="9">
        <v>8</v>
      </c>
      <c r="B43" s="103">
        <v>116</v>
      </c>
      <c r="C43" s="10" t="s">
        <v>164</v>
      </c>
      <c r="D43" s="12" t="s">
        <v>165</v>
      </c>
      <c r="E43" s="11" t="s">
        <v>149</v>
      </c>
      <c r="F43" s="11" t="s">
        <v>150</v>
      </c>
      <c r="G43" s="12" t="s">
        <v>151</v>
      </c>
      <c r="H43" s="12" t="s">
        <v>152</v>
      </c>
      <c r="I43" s="11" t="s">
        <v>98</v>
      </c>
      <c r="J43" s="37">
        <v>2042</v>
      </c>
      <c r="K43" s="35">
        <f t="shared" si="0"/>
        <v>122.42899118511264</v>
      </c>
      <c r="L43" s="14">
        <v>250000</v>
      </c>
      <c r="M43" s="15">
        <f t="shared" si="1"/>
        <v>250000</v>
      </c>
      <c r="N43" s="15">
        <v>1304838</v>
      </c>
      <c r="O43" s="15">
        <f t="shared" si="2"/>
        <v>250000</v>
      </c>
      <c r="P43" s="35">
        <f t="shared" si="3"/>
        <v>122.42899118511264</v>
      </c>
      <c r="Q43" s="14">
        <f t="shared" si="11"/>
        <v>554000</v>
      </c>
      <c r="R43" s="14"/>
      <c r="S43" s="16">
        <v>0</v>
      </c>
      <c r="T43" s="15">
        <v>0</v>
      </c>
      <c r="U43" s="14"/>
      <c r="V43" s="12"/>
      <c r="W43" s="12"/>
      <c r="X43" s="12" t="s">
        <v>154</v>
      </c>
      <c r="Y43" s="12" t="s">
        <v>100</v>
      </c>
      <c r="Z43" s="12" t="s">
        <v>100</v>
      </c>
      <c r="AA43" s="12" t="s">
        <v>100</v>
      </c>
      <c r="AB43" s="12" t="s">
        <v>100</v>
      </c>
      <c r="AC43" s="17">
        <v>44136</v>
      </c>
      <c r="AD43" s="12" t="s">
        <v>100</v>
      </c>
      <c r="AE43" s="12" t="s">
        <v>100</v>
      </c>
      <c r="AF43" s="12" t="s">
        <v>100</v>
      </c>
      <c r="AG43" s="12" t="s">
        <v>100</v>
      </c>
      <c r="AH43" s="12" t="s">
        <v>100</v>
      </c>
      <c r="AI43" s="12" t="s">
        <v>100</v>
      </c>
      <c r="AJ43" s="12" t="s">
        <v>100</v>
      </c>
      <c r="AK43" s="12">
        <v>0</v>
      </c>
      <c r="AL43" s="12" t="s">
        <v>155</v>
      </c>
      <c r="AM43" s="12" t="s">
        <v>100</v>
      </c>
      <c r="AN43" s="12" t="b">
        <v>0</v>
      </c>
      <c r="AO43" s="12" t="s">
        <v>102</v>
      </c>
      <c r="AP43" s="12" t="b">
        <v>0</v>
      </c>
      <c r="AQ43" s="13">
        <v>0</v>
      </c>
      <c r="AR43" s="14">
        <v>0</v>
      </c>
      <c r="AS43" s="12" t="s">
        <v>100</v>
      </c>
      <c r="AT43" s="12" t="s">
        <v>100</v>
      </c>
      <c r="AU43" s="17">
        <v>44256</v>
      </c>
      <c r="AV43" s="17">
        <v>43831</v>
      </c>
      <c r="AW43" s="12">
        <v>25000</v>
      </c>
      <c r="AX43" s="17">
        <v>43952</v>
      </c>
      <c r="AY43" s="12" t="b">
        <v>0</v>
      </c>
      <c r="AZ43" s="12" t="s">
        <v>100</v>
      </c>
      <c r="BA43" s="12" t="s">
        <v>100</v>
      </c>
      <c r="BB43" s="19" t="s">
        <v>100</v>
      </c>
      <c r="BC43" s="19">
        <v>122</v>
      </c>
      <c r="BD43" s="12" t="s">
        <v>100</v>
      </c>
      <c r="BE43" s="12" t="b">
        <v>0</v>
      </c>
      <c r="BF43" s="12" t="s">
        <v>100</v>
      </c>
      <c r="BG43" s="12" t="s">
        <v>100</v>
      </c>
      <c r="BH43" s="12" t="s">
        <v>100</v>
      </c>
      <c r="BI43" s="12" t="s">
        <v>100</v>
      </c>
      <c r="BJ43" s="12">
        <v>225000</v>
      </c>
      <c r="BK43" s="12" t="b">
        <v>0</v>
      </c>
      <c r="BL43" s="12" t="s">
        <v>100</v>
      </c>
      <c r="BM43" s="12" t="s">
        <v>100</v>
      </c>
      <c r="BN43" s="12" t="s">
        <v>100</v>
      </c>
      <c r="BO43" s="12" t="s">
        <v>100</v>
      </c>
      <c r="BP43" s="12" t="s">
        <v>100</v>
      </c>
      <c r="BQ43" s="12" t="s">
        <v>100</v>
      </c>
      <c r="BR43" s="12" t="s">
        <v>100</v>
      </c>
      <c r="BS43" s="12" t="s">
        <v>156</v>
      </c>
      <c r="BT43" s="12" t="s">
        <v>100</v>
      </c>
      <c r="BU43" s="12" t="s">
        <v>100</v>
      </c>
      <c r="BV43" s="12">
        <v>12760</v>
      </c>
      <c r="BW43" s="12" t="s">
        <v>166</v>
      </c>
      <c r="BX43" s="12" t="s">
        <v>100</v>
      </c>
      <c r="BY43" s="12" t="s">
        <v>100</v>
      </c>
      <c r="BZ43" s="12" t="b">
        <v>0</v>
      </c>
      <c r="CA43" s="12" t="s">
        <v>100</v>
      </c>
      <c r="CB43" s="12">
        <v>0</v>
      </c>
      <c r="CC43" s="12">
        <v>0</v>
      </c>
      <c r="CD43" s="12" t="s">
        <v>158</v>
      </c>
      <c r="CE43" s="12" t="s">
        <v>100</v>
      </c>
      <c r="CF43" s="12" t="s">
        <v>100</v>
      </c>
      <c r="CG43" s="12" t="s">
        <v>100</v>
      </c>
      <c r="CH43" s="12" t="s">
        <v>100</v>
      </c>
      <c r="CI43" s="12" t="s">
        <v>100</v>
      </c>
      <c r="CJ43" s="12" t="s">
        <v>100</v>
      </c>
      <c r="CK43" s="12">
        <v>1</v>
      </c>
      <c r="CL43" s="20"/>
      <c r="CM43" s="16"/>
      <c r="CN43" s="20"/>
      <c r="CO43" s="20"/>
      <c r="CP43" s="21" t="s">
        <v>167</v>
      </c>
    </row>
    <row r="44" spans="1:94" ht="30" customHeight="1" x14ac:dyDescent="0.25">
      <c r="A44" s="9">
        <v>9</v>
      </c>
      <c r="B44" s="103">
        <v>117</v>
      </c>
      <c r="C44" s="10" t="s">
        <v>168</v>
      </c>
      <c r="D44" s="12" t="s">
        <v>169</v>
      </c>
      <c r="E44" s="11" t="s">
        <v>128</v>
      </c>
      <c r="F44" s="11" t="s">
        <v>120</v>
      </c>
      <c r="G44" s="12" t="s">
        <v>170</v>
      </c>
      <c r="H44" s="12" t="s">
        <v>171</v>
      </c>
      <c r="I44" s="11" t="s">
        <v>98</v>
      </c>
      <c r="J44" s="37">
        <v>596.5</v>
      </c>
      <c r="K44" s="35">
        <f t="shared" si="0"/>
        <v>214.96144174350377</v>
      </c>
      <c r="L44" s="14">
        <v>128224.5</v>
      </c>
      <c r="M44" s="15">
        <f t="shared" si="1"/>
        <v>93224.5</v>
      </c>
      <c r="N44" s="15">
        <v>72773</v>
      </c>
      <c r="O44" s="15">
        <f t="shared" si="2"/>
        <v>72773</v>
      </c>
      <c r="P44" s="35">
        <f t="shared" si="3"/>
        <v>122</v>
      </c>
      <c r="Q44" s="14">
        <f t="shared" si="11"/>
        <v>626773</v>
      </c>
      <c r="R44" s="14"/>
      <c r="S44" s="16">
        <v>35000</v>
      </c>
      <c r="T44" s="15">
        <v>0</v>
      </c>
      <c r="U44" s="14">
        <v>20451.5</v>
      </c>
      <c r="V44" s="12"/>
      <c r="W44" s="11" t="s">
        <v>172</v>
      </c>
      <c r="X44" s="12" t="s">
        <v>131</v>
      </c>
      <c r="Y44" s="12" t="s">
        <v>100</v>
      </c>
      <c r="Z44" s="12" t="s">
        <v>100</v>
      </c>
      <c r="AA44" s="12" t="s">
        <v>100</v>
      </c>
      <c r="AB44" s="12" t="s">
        <v>173</v>
      </c>
      <c r="AC44" s="17">
        <v>43800</v>
      </c>
      <c r="AD44" s="12">
        <v>164</v>
      </c>
      <c r="AE44" s="12">
        <v>73.8</v>
      </c>
      <c r="AF44" s="12">
        <v>1193</v>
      </c>
      <c r="AG44" s="12">
        <v>596.5</v>
      </c>
      <c r="AH44" s="12" t="s">
        <v>100</v>
      </c>
      <c r="AI44" s="12" t="s">
        <v>100</v>
      </c>
      <c r="AJ44" s="12" t="s">
        <v>100</v>
      </c>
      <c r="AK44" s="12">
        <v>1</v>
      </c>
      <c r="AL44" s="12">
        <v>3213508401</v>
      </c>
      <c r="AM44" s="12" t="s">
        <v>100</v>
      </c>
      <c r="AN44" s="12" t="b">
        <v>1</v>
      </c>
      <c r="AO44" s="12" t="s">
        <v>132</v>
      </c>
      <c r="AP44" s="12" t="b">
        <v>1</v>
      </c>
      <c r="AQ44" s="13">
        <v>90.2</v>
      </c>
      <c r="AR44" s="14">
        <f t="shared" ref="AR44:AR48" si="12">M44/AQ44</f>
        <v>1033.5310421286031</v>
      </c>
      <c r="AS44" s="12" t="s">
        <v>100</v>
      </c>
      <c r="AT44" s="12" t="s">
        <v>100</v>
      </c>
      <c r="AU44" s="17">
        <v>44104</v>
      </c>
      <c r="AV44" s="17">
        <v>42877</v>
      </c>
      <c r="AW44" s="12">
        <v>20451.5</v>
      </c>
      <c r="AX44" s="17">
        <v>43769</v>
      </c>
      <c r="AY44" s="12" t="b">
        <v>1</v>
      </c>
      <c r="AZ44" s="12" t="s">
        <v>100</v>
      </c>
      <c r="BA44" s="12" t="s">
        <v>100</v>
      </c>
      <c r="BB44" s="19">
        <v>1422</v>
      </c>
      <c r="BC44" s="19">
        <v>215</v>
      </c>
      <c r="BD44" s="12">
        <v>107773</v>
      </c>
      <c r="BE44" s="12" t="b">
        <v>1</v>
      </c>
      <c r="BF44" s="12" t="s">
        <v>100</v>
      </c>
      <c r="BG44" s="12" t="s">
        <v>100</v>
      </c>
      <c r="BH44" s="12" t="s">
        <v>100</v>
      </c>
      <c r="BI44" s="12" t="s">
        <v>112</v>
      </c>
      <c r="BJ44" s="12" t="s">
        <v>100</v>
      </c>
      <c r="BK44" s="12" t="b">
        <v>0</v>
      </c>
      <c r="BL44" s="12" t="s">
        <v>100</v>
      </c>
      <c r="BM44" s="12" t="s">
        <v>100</v>
      </c>
      <c r="BN44" s="12" t="s">
        <v>100</v>
      </c>
      <c r="BO44" s="12" t="s">
        <v>100</v>
      </c>
      <c r="BP44" s="12" t="s">
        <v>100</v>
      </c>
      <c r="BQ44" s="12" t="s">
        <v>100</v>
      </c>
      <c r="BR44" s="12" t="s">
        <v>100</v>
      </c>
      <c r="BS44" s="12" t="s">
        <v>100</v>
      </c>
      <c r="BT44" s="12" t="s">
        <v>100</v>
      </c>
      <c r="BU44" s="12" t="s">
        <v>100</v>
      </c>
      <c r="BV44" s="12" t="s">
        <v>100</v>
      </c>
      <c r="BW44" s="12" t="s">
        <v>174</v>
      </c>
      <c r="BX44" s="12" t="s">
        <v>100</v>
      </c>
      <c r="BY44" s="12" t="s">
        <v>100</v>
      </c>
      <c r="BZ44" s="12" t="b">
        <v>0</v>
      </c>
      <c r="CA44" s="12" t="s">
        <v>100</v>
      </c>
      <c r="CB44" s="12">
        <v>72773</v>
      </c>
      <c r="CC44" s="12" t="s">
        <v>100</v>
      </c>
      <c r="CD44" s="12" t="s">
        <v>100</v>
      </c>
      <c r="CE44" s="12" t="s">
        <v>100</v>
      </c>
      <c r="CF44" s="12" t="s">
        <v>100</v>
      </c>
      <c r="CG44" s="12" t="s">
        <v>100</v>
      </c>
      <c r="CH44" s="12" t="s">
        <v>100</v>
      </c>
      <c r="CI44" s="12" t="s">
        <v>100</v>
      </c>
      <c r="CJ44" s="12">
        <v>404</v>
      </c>
      <c r="CK44" s="12">
        <v>1</v>
      </c>
      <c r="CL44" s="20"/>
      <c r="CM44" s="16"/>
      <c r="CN44" s="20"/>
      <c r="CO44" s="20"/>
      <c r="CP44" s="12" t="s">
        <v>175</v>
      </c>
    </row>
    <row r="45" spans="1:94" ht="30" customHeight="1" x14ac:dyDescent="0.25">
      <c r="A45" s="9">
        <v>10</v>
      </c>
      <c r="B45" s="103">
        <v>118</v>
      </c>
      <c r="C45" s="10" t="s">
        <v>176</v>
      </c>
      <c r="D45" s="12" t="s">
        <v>169</v>
      </c>
      <c r="E45" s="11" t="s">
        <v>128</v>
      </c>
      <c r="F45" s="11" t="s">
        <v>120</v>
      </c>
      <c r="G45" s="12" t="s">
        <v>170</v>
      </c>
      <c r="H45" s="12" t="s">
        <v>171</v>
      </c>
      <c r="I45" s="11" t="s">
        <v>98</v>
      </c>
      <c r="J45" s="37">
        <v>605</v>
      </c>
      <c r="K45" s="35">
        <f t="shared" si="0"/>
        <v>214.97768595041322</v>
      </c>
      <c r="L45" s="14">
        <v>130061.5</v>
      </c>
      <c r="M45" s="15">
        <f t="shared" si="1"/>
        <v>95061.5</v>
      </c>
      <c r="N45" s="15">
        <v>73810</v>
      </c>
      <c r="O45" s="15">
        <f t="shared" si="2"/>
        <v>73810</v>
      </c>
      <c r="P45" s="35">
        <f t="shared" si="3"/>
        <v>122</v>
      </c>
      <c r="Q45" s="14">
        <f t="shared" si="11"/>
        <v>700583</v>
      </c>
      <c r="R45" s="14"/>
      <c r="S45" s="16">
        <v>35000</v>
      </c>
      <c r="T45" s="15">
        <v>0</v>
      </c>
      <c r="U45" s="14">
        <v>21251.5</v>
      </c>
      <c r="V45" s="12"/>
      <c r="W45" s="11" t="s">
        <v>172</v>
      </c>
      <c r="X45" s="12" t="s">
        <v>131</v>
      </c>
      <c r="Y45" s="12" t="s">
        <v>100</v>
      </c>
      <c r="Z45" s="12" t="s">
        <v>100</v>
      </c>
      <c r="AA45" s="12" t="s">
        <v>100</v>
      </c>
      <c r="AB45" s="12" t="s">
        <v>173</v>
      </c>
      <c r="AC45" s="17">
        <v>43891</v>
      </c>
      <c r="AD45" s="12">
        <v>167</v>
      </c>
      <c r="AE45" s="12">
        <v>75.150000000000006</v>
      </c>
      <c r="AF45" s="12">
        <v>1210</v>
      </c>
      <c r="AG45" s="12">
        <v>605</v>
      </c>
      <c r="AH45" s="12" t="s">
        <v>100</v>
      </c>
      <c r="AI45" s="12" t="s">
        <v>100</v>
      </c>
      <c r="AJ45" s="12" t="s">
        <v>100</v>
      </c>
      <c r="AK45" s="12">
        <v>1</v>
      </c>
      <c r="AL45" s="12">
        <v>3213508401</v>
      </c>
      <c r="AM45" s="12" t="s">
        <v>100</v>
      </c>
      <c r="AN45" s="12" t="b">
        <v>0</v>
      </c>
      <c r="AO45" s="12" t="s">
        <v>132</v>
      </c>
      <c r="AP45" s="12" t="b">
        <v>0</v>
      </c>
      <c r="AQ45" s="13">
        <v>91.85</v>
      </c>
      <c r="AR45" s="14">
        <f t="shared" si="12"/>
        <v>1034.9646162221013</v>
      </c>
      <c r="AS45" s="12" t="s">
        <v>100</v>
      </c>
      <c r="AT45" s="12" t="s">
        <v>100</v>
      </c>
      <c r="AU45" s="17">
        <v>44104</v>
      </c>
      <c r="AV45" s="17">
        <v>42654</v>
      </c>
      <c r="AW45" s="12">
        <v>21251.5</v>
      </c>
      <c r="AX45" s="17" t="s">
        <v>100</v>
      </c>
      <c r="AY45" s="12" t="b">
        <v>0</v>
      </c>
      <c r="AZ45" s="12" t="s">
        <v>100</v>
      </c>
      <c r="BA45" s="12" t="s">
        <v>100</v>
      </c>
      <c r="BB45" s="19">
        <v>1416</v>
      </c>
      <c r="BC45" s="19">
        <v>215</v>
      </c>
      <c r="BD45" s="12">
        <v>108810</v>
      </c>
      <c r="BE45" s="12" t="b">
        <v>0</v>
      </c>
      <c r="BF45" s="12" t="s">
        <v>100</v>
      </c>
      <c r="BG45" s="12" t="s">
        <v>100</v>
      </c>
      <c r="BH45" s="12" t="s">
        <v>100</v>
      </c>
      <c r="BI45" s="12" t="s">
        <v>112</v>
      </c>
      <c r="BJ45" s="12" t="s">
        <v>100</v>
      </c>
      <c r="BK45" s="12" t="b">
        <v>0</v>
      </c>
      <c r="BL45" s="12" t="s">
        <v>100</v>
      </c>
      <c r="BM45" s="12" t="s">
        <v>100</v>
      </c>
      <c r="BN45" s="12" t="s">
        <v>100</v>
      </c>
      <c r="BO45" s="12" t="s">
        <v>100</v>
      </c>
      <c r="BP45" s="12" t="s">
        <v>100</v>
      </c>
      <c r="BQ45" s="12" t="s">
        <v>100</v>
      </c>
      <c r="BR45" s="12" t="s">
        <v>100</v>
      </c>
      <c r="BS45" s="12" t="s">
        <v>100</v>
      </c>
      <c r="BT45" s="12" t="s">
        <v>100</v>
      </c>
      <c r="BU45" s="12" t="s">
        <v>100</v>
      </c>
      <c r="BV45" s="12" t="s">
        <v>100</v>
      </c>
      <c r="BW45" s="12" t="s">
        <v>177</v>
      </c>
      <c r="BX45" s="12" t="s">
        <v>100</v>
      </c>
      <c r="BY45" s="12" t="s">
        <v>100</v>
      </c>
      <c r="BZ45" s="12" t="b">
        <v>0</v>
      </c>
      <c r="CA45" s="12" t="s">
        <v>100</v>
      </c>
      <c r="CB45" s="12">
        <v>73810</v>
      </c>
      <c r="CC45" s="12" t="s">
        <v>100</v>
      </c>
      <c r="CD45" s="12" t="s">
        <v>100</v>
      </c>
      <c r="CE45" s="12" t="s">
        <v>100</v>
      </c>
      <c r="CF45" s="12" t="s">
        <v>100</v>
      </c>
      <c r="CG45" s="12" t="s">
        <v>100</v>
      </c>
      <c r="CH45" s="12" t="s">
        <v>100</v>
      </c>
      <c r="CI45" s="12" t="s">
        <v>100</v>
      </c>
      <c r="CJ45" s="12">
        <v>300</v>
      </c>
      <c r="CK45" s="12">
        <v>1</v>
      </c>
      <c r="CL45" s="20"/>
      <c r="CM45" s="16"/>
      <c r="CN45" s="20"/>
      <c r="CO45" s="20"/>
      <c r="CP45" s="12" t="s">
        <v>175</v>
      </c>
    </row>
    <row r="46" spans="1:94" ht="30" customHeight="1" x14ac:dyDescent="0.25">
      <c r="A46" s="9">
        <v>11</v>
      </c>
      <c r="B46" s="103">
        <v>119</v>
      </c>
      <c r="C46" s="10" t="s">
        <v>178</v>
      </c>
      <c r="D46" s="12" t="s">
        <v>169</v>
      </c>
      <c r="E46" s="11" t="s">
        <v>128</v>
      </c>
      <c r="F46" s="11" t="s">
        <v>120</v>
      </c>
      <c r="G46" s="12" t="s">
        <v>170</v>
      </c>
      <c r="H46" s="12" t="s">
        <v>171</v>
      </c>
      <c r="I46" s="11" t="s">
        <v>98</v>
      </c>
      <c r="J46" s="37">
        <v>567</v>
      </c>
      <c r="K46" s="35">
        <f t="shared" si="0"/>
        <v>219.79805996472663</v>
      </c>
      <c r="L46" s="14">
        <v>124625.5</v>
      </c>
      <c r="M46" s="15">
        <f t="shared" si="1"/>
        <v>89625.5</v>
      </c>
      <c r="N46" s="15">
        <v>69174</v>
      </c>
      <c r="O46" s="15">
        <f t="shared" si="2"/>
        <v>69174</v>
      </c>
      <c r="P46" s="35">
        <f t="shared" si="3"/>
        <v>122</v>
      </c>
      <c r="Q46" s="14">
        <f t="shared" si="11"/>
        <v>769757</v>
      </c>
      <c r="R46" s="14"/>
      <c r="S46" s="16">
        <v>35000</v>
      </c>
      <c r="T46" s="15">
        <v>0</v>
      </c>
      <c r="U46" s="14">
        <v>20451.5</v>
      </c>
      <c r="V46" s="12"/>
      <c r="W46" s="11" t="s">
        <v>172</v>
      </c>
      <c r="X46" s="12" t="s">
        <v>131</v>
      </c>
      <c r="Y46" s="12" t="s">
        <v>100</v>
      </c>
      <c r="Z46" s="12" t="s">
        <v>100</v>
      </c>
      <c r="AA46" s="12" t="s">
        <v>100</v>
      </c>
      <c r="AB46" s="12" t="s">
        <v>173</v>
      </c>
      <c r="AC46" s="17">
        <v>43800</v>
      </c>
      <c r="AD46" s="12">
        <v>156</v>
      </c>
      <c r="AE46" s="12">
        <v>70.2</v>
      </c>
      <c r="AF46" s="12">
        <v>1134</v>
      </c>
      <c r="AG46" s="12">
        <v>567</v>
      </c>
      <c r="AH46" s="12" t="s">
        <v>100</v>
      </c>
      <c r="AI46" s="12" t="s">
        <v>100</v>
      </c>
      <c r="AJ46" s="12" t="s">
        <v>100</v>
      </c>
      <c r="AK46" s="12">
        <v>1</v>
      </c>
      <c r="AL46" s="12">
        <v>3213508401</v>
      </c>
      <c r="AM46" s="12" t="s">
        <v>100</v>
      </c>
      <c r="AN46" s="12" t="b">
        <v>1</v>
      </c>
      <c r="AO46" s="12" t="s">
        <v>132</v>
      </c>
      <c r="AP46" s="12" t="b">
        <v>1</v>
      </c>
      <c r="AQ46" s="13">
        <v>85.8</v>
      </c>
      <c r="AR46" s="14">
        <f t="shared" si="12"/>
        <v>1044.5862470862471</v>
      </c>
      <c r="AS46" s="12"/>
      <c r="AT46" s="12" t="s">
        <v>100</v>
      </c>
      <c r="AU46" s="17">
        <v>44104</v>
      </c>
      <c r="AV46" s="17">
        <v>42977</v>
      </c>
      <c r="AW46" s="12">
        <v>20451.5</v>
      </c>
      <c r="AX46" s="17">
        <v>43769</v>
      </c>
      <c r="AY46" s="12" t="b">
        <v>1</v>
      </c>
      <c r="AZ46" s="12" t="s">
        <v>100</v>
      </c>
      <c r="BA46" s="12" t="s">
        <v>100</v>
      </c>
      <c r="BB46" s="19">
        <v>1453</v>
      </c>
      <c r="BC46" s="19">
        <v>220</v>
      </c>
      <c r="BD46" s="12">
        <v>104174</v>
      </c>
      <c r="BE46" s="12" t="b">
        <v>1</v>
      </c>
      <c r="BF46" s="12" t="s">
        <v>100</v>
      </c>
      <c r="BG46" s="12" t="s">
        <v>100</v>
      </c>
      <c r="BH46" s="12" t="s">
        <v>100</v>
      </c>
      <c r="BI46" s="12" t="s">
        <v>112</v>
      </c>
      <c r="BJ46" s="12" t="s">
        <v>100</v>
      </c>
      <c r="BK46" s="12" t="b">
        <v>0</v>
      </c>
      <c r="BL46" s="12" t="s">
        <v>100</v>
      </c>
      <c r="BM46" s="12" t="s">
        <v>100</v>
      </c>
      <c r="BN46" s="12" t="s">
        <v>100</v>
      </c>
      <c r="BO46" s="12" t="s">
        <v>100</v>
      </c>
      <c r="BP46" s="12" t="s">
        <v>100</v>
      </c>
      <c r="BQ46" s="12" t="s">
        <v>100</v>
      </c>
      <c r="BR46" s="12" t="s">
        <v>100</v>
      </c>
      <c r="BS46" s="12"/>
      <c r="BT46" s="12" t="s">
        <v>100</v>
      </c>
      <c r="BU46" s="12" t="s">
        <v>100</v>
      </c>
      <c r="BV46" s="12" t="s">
        <v>100</v>
      </c>
      <c r="BW46" s="12" t="s">
        <v>179</v>
      </c>
      <c r="BX46" s="12" t="s">
        <v>100</v>
      </c>
      <c r="BY46" s="12" t="s">
        <v>100</v>
      </c>
      <c r="BZ46" s="12" t="b">
        <v>0</v>
      </c>
      <c r="CA46" s="12" t="s">
        <v>100</v>
      </c>
      <c r="CB46" s="12">
        <v>69174</v>
      </c>
      <c r="CC46" s="12" t="s">
        <v>100</v>
      </c>
      <c r="CD46" s="12"/>
      <c r="CE46" s="12" t="s">
        <v>100</v>
      </c>
      <c r="CF46" s="12" t="s">
        <v>100</v>
      </c>
      <c r="CG46" s="12" t="s">
        <v>100</v>
      </c>
      <c r="CH46" s="12" t="s">
        <v>100</v>
      </c>
      <c r="CI46" s="12" t="s">
        <v>100</v>
      </c>
      <c r="CJ46" s="12">
        <v>358</v>
      </c>
      <c r="CK46" s="12">
        <v>1</v>
      </c>
      <c r="CL46" s="20"/>
      <c r="CM46" s="16"/>
      <c r="CN46" s="20"/>
      <c r="CO46" s="20"/>
      <c r="CP46" s="12" t="s">
        <v>175</v>
      </c>
    </row>
    <row r="47" spans="1:94" ht="30" customHeight="1" x14ac:dyDescent="0.25">
      <c r="A47" s="9">
        <v>13</v>
      </c>
      <c r="B47" s="103">
        <v>121</v>
      </c>
      <c r="C47" s="10" t="s">
        <v>183</v>
      </c>
      <c r="D47" s="12" t="s">
        <v>169</v>
      </c>
      <c r="E47" s="11" t="s">
        <v>128</v>
      </c>
      <c r="F47" s="11" t="s">
        <v>120</v>
      </c>
      <c r="G47" s="12" t="s">
        <v>170</v>
      </c>
      <c r="H47" s="12" t="s">
        <v>171</v>
      </c>
      <c r="I47" s="11" t="s">
        <v>153</v>
      </c>
      <c r="J47" s="37">
        <v>411.5</v>
      </c>
      <c r="K47" s="35">
        <f t="shared" si="0"/>
        <v>242.9647630619684</v>
      </c>
      <c r="L47" s="14">
        <v>99980</v>
      </c>
      <c r="M47" s="15">
        <f t="shared" si="1"/>
        <v>64980</v>
      </c>
      <c r="N47" s="15">
        <v>50203</v>
      </c>
      <c r="O47" s="15">
        <f t="shared" si="2"/>
        <v>50203</v>
      </c>
      <c r="P47" s="35">
        <f t="shared" si="3"/>
        <v>122</v>
      </c>
      <c r="Q47" s="14">
        <f t="shared" si="11"/>
        <v>819960</v>
      </c>
      <c r="R47" s="14"/>
      <c r="S47" s="16">
        <v>35000</v>
      </c>
      <c r="T47" s="15">
        <v>0</v>
      </c>
      <c r="U47" s="14">
        <v>14777</v>
      </c>
      <c r="V47" s="12"/>
      <c r="W47" s="11" t="s">
        <v>172</v>
      </c>
      <c r="X47" s="12" t="s">
        <v>131</v>
      </c>
      <c r="Y47" s="12" t="s">
        <v>100</v>
      </c>
      <c r="Z47" s="12" t="s">
        <v>100</v>
      </c>
      <c r="AA47" s="12" t="s">
        <v>100</v>
      </c>
      <c r="AB47" s="12" t="s">
        <v>173</v>
      </c>
      <c r="AC47" s="17">
        <v>43852</v>
      </c>
      <c r="AD47" s="12">
        <v>113</v>
      </c>
      <c r="AE47" s="12">
        <v>50.85</v>
      </c>
      <c r="AF47" s="12">
        <v>823</v>
      </c>
      <c r="AG47" s="12">
        <v>411.5</v>
      </c>
      <c r="AH47" s="12" t="s">
        <v>100</v>
      </c>
      <c r="AI47" s="12" t="s">
        <v>100</v>
      </c>
      <c r="AJ47" s="12" t="s">
        <v>100</v>
      </c>
      <c r="AK47" s="12">
        <v>0</v>
      </c>
      <c r="AL47" s="12">
        <v>3213508401</v>
      </c>
      <c r="AM47" s="12" t="s">
        <v>100</v>
      </c>
      <c r="AN47" s="12" t="b">
        <v>0</v>
      </c>
      <c r="AO47" s="12" t="s">
        <v>132</v>
      </c>
      <c r="AP47" s="12" t="b">
        <v>0</v>
      </c>
      <c r="AQ47" s="13">
        <v>62.15</v>
      </c>
      <c r="AR47" s="14">
        <f t="shared" si="12"/>
        <v>1045.534995977474</v>
      </c>
      <c r="AS47" s="12" t="s">
        <v>100</v>
      </c>
      <c r="AT47" s="12" t="s">
        <v>100</v>
      </c>
      <c r="AU47" s="17">
        <v>44034</v>
      </c>
      <c r="AV47" s="17">
        <v>43668</v>
      </c>
      <c r="AW47" s="12" t="s">
        <v>100</v>
      </c>
      <c r="AX47" s="17">
        <v>43852</v>
      </c>
      <c r="AY47" s="12" t="b">
        <v>0</v>
      </c>
      <c r="AZ47" s="12" t="s">
        <v>100</v>
      </c>
      <c r="BA47" s="12" t="s">
        <v>100</v>
      </c>
      <c r="BB47" s="19">
        <v>1609</v>
      </c>
      <c r="BC47" s="19">
        <v>243</v>
      </c>
      <c r="BD47" s="12">
        <v>99980</v>
      </c>
      <c r="BE47" s="12" t="b">
        <v>1</v>
      </c>
      <c r="BF47" s="12" t="s">
        <v>100</v>
      </c>
      <c r="BG47" s="12" t="s">
        <v>100</v>
      </c>
      <c r="BH47" s="12" t="s">
        <v>100</v>
      </c>
      <c r="BI47" s="12" t="s">
        <v>112</v>
      </c>
      <c r="BJ47" s="12" t="s">
        <v>100</v>
      </c>
      <c r="BK47" s="12" t="b">
        <v>0</v>
      </c>
      <c r="BL47" s="12" t="s">
        <v>100</v>
      </c>
      <c r="BM47" s="12" t="s">
        <v>100</v>
      </c>
      <c r="BN47" s="12" t="s">
        <v>100</v>
      </c>
      <c r="BO47" s="12" t="s">
        <v>100</v>
      </c>
      <c r="BP47" s="12" t="s">
        <v>100</v>
      </c>
      <c r="BQ47" s="12" t="s">
        <v>100</v>
      </c>
      <c r="BR47" s="12" t="s">
        <v>100</v>
      </c>
      <c r="BS47" s="12" t="s">
        <v>100</v>
      </c>
      <c r="BT47" s="12" t="s">
        <v>100</v>
      </c>
      <c r="BU47" s="12" t="s">
        <v>100</v>
      </c>
      <c r="BV47" s="12" t="s">
        <v>100</v>
      </c>
      <c r="BW47" s="12" t="s">
        <v>184</v>
      </c>
      <c r="BX47" s="12" t="s">
        <v>100</v>
      </c>
      <c r="BY47" s="12" t="s">
        <v>100</v>
      </c>
      <c r="BZ47" s="12" t="b">
        <v>0</v>
      </c>
      <c r="CA47" s="12" t="s">
        <v>100</v>
      </c>
      <c r="CB47" s="12">
        <v>50203</v>
      </c>
      <c r="CC47" s="12" t="s">
        <v>100</v>
      </c>
      <c r="CD47" s="12" t="s">
        <v>100</v>
      </c>
      <c r="CE47" s="12" t="s">
        <v>100</v>
      </c>
      <c r="CF47" s="12" t="s">
        <v>100</v>
      </c>
      <c r="CG47" s="12" t="s">
        <v>100</v>
      </c>
      <c r="CH47" s="12" t="s">
        <v>100</v>
      </c>
      <c r="CI47" s="12" t="s">
        <v>100</v>
      </c>
      <c r="CJ47" s="12" t="s">
        <v>100</v>
      </c>
      <c r="CK47" s="12">
        <v>1</v>
      </c>
      <c r="CL47" s="20"/>
      <c r="CM47" s="16"/>
      <c r="CN47" s="20"/>
      <c r="CO47" s="20"/>
      <c r="CP47" s="12" t="s">
        <v>175</v>
      </c>
    </row>
    <row r="48" spans="1:94" ht="30" customHeight="1" x14ac:dyDescent="0.25">
      <c r="A48" s="9">
        <v>14</v>
      </c>
      <c r="B48" s="103">
        <v>122</v>
      </c>
      <c r="C48" s="10" t="s">
        <v>185</v>
      </c>
      <c r="D48" s="12" t="s">
        <v>169</v>
      </c>
      <c r="E48" s="11" t="s">
        <v>128</v>
      </c>
      <c r="F48" s="11" t="s">
        <v>120</v>
      </c>
      <c r="G48" s="12" t="s">
        <v>170</v>
      </c>
      <c r="H48" s="12" t="s">
        <v>171</v>
      </c>
      <c r="I48" s="11" t="s">
        <v>98</v>
      </c>
      <c r="J48" s="37">
        <v>328.5</v>
      </c>
      <c r="K48" s="35">
        <f t="shared" si="0"/>
        <v>316.13850837138506</v>
      </c>
      <c r="L48" s="14">
        <v>103851.5</v>
      </c>
      <c r="M48" s="15">
        <f t="shared" si="1"/>
        <v>68851.5</v>
      </c>
      <c r="N48" s="15">
        <v>40077</v>
      </c>
      <c r="O48" s="15">
        <f t="shared" si="2"/>
        <v>40077</v>
      </c>
      <c r="P48" s="35">
        <f t="shared" si="3"/>
        <v>122</v>
      </c>
      <c r="Q48" s="14">
        <f t="shared" si="11"/>
        <v>860037</v>
      </c>
      <c r="R48" s="14"/>
      <c r="S48" s="16">
        <v>35000</v>
      </c>
      <c r="T48" s="15">
        <v>0</v>
      </c>
      <c r="U48" s="14">
        <v>28774.5</v>
      </c>
      <c r="V48" s="12"/>
      <c r="W48" s="11" t="s">
        <v>172</v>
      </c>
      <c r="X48" s="12" t="s">
        <v>131</v>
      </c>
      <c r="Y48" s="12" t="s">
        <v>100</v>
      </c>
      <c r="Z48" s="12" t="s">
        <v>100</v>
      </c>
      <c r="AA48" s="12" t="s">
        <v>100</v>
      </c>
      <c r="AB48" s="12" t="s">
        <v>173</v>
      </c>
      <c r="AC48" s="17">
        <v>43891</v>
      </c>
      <c r="AD48" s="12">
        <v>90</v>
      </c>
      <c r="AE48" s="12">
        <v>40.5</v>
      </c>
      <c r="AF48" s="12">
        <v>657</v>
      </c>
      <c r="AG48" s="12">
        <v>328.5</v>
      </c>
      <c r="AH48" s="12" t="s">
        <v>100</v>
      </c>
      <c r="AI48" s="12" t="s">
        <v>100</v>
      </c>
      <c r="AJ48" s="12" t="s">
        <v>100</v>
      </c>
      <c r="AK48" s="12">
        <v>1</v>
      </c>
      <c r="AL48" s="12">
        <v>3213508401</v>
      </c>
      <c r="AM48" s="12" t="s">
        <v>100</v>
      </c>
      <c r="AN48" s="12" t="b">
        <v>0</v>
      </c>
      <c r="AO48" s="12" t="s">
        <v>132</v>
      </c>
      <c r="AP48" s="12" t="b">
        <v>1</v>
      </c>
      <c r="AQ48" s="13">
        <v>49.5</v>
      </c>
      <c r="AR48" s="14">
        <f t="shared" si="12"/>
        <v>1390.939393939394</v>
      </c>
      <c r="AS48" s="12" t="s">
        <v>100</v>
      </c>
      <c r="AT48" s="12" t="s">
        <v>100</v>
      </c>
      <c r="AU48" s="17">
        <v>44104</v>
      </c>
      <c r="AV48" s="17">
        <v>42654</v>
      </c>
      <c r="AW48" s="12">
        <v>23851.5</v>
      </c>
      <c r="AX48" s="17">
        <v>43830</v>
      </c>
      <c r="AY48" s="12" t="b">
        <v>0</v>
      </c>
      <c r="AZ48" s="12" t="s">
        <v>100</v>
      </c>
      <c r="BA48" s="12" t="s">
        <v>100</v>
      </c>
      <c r="BB48" s="19">
        <v>2098</v>
      </c>
      <c r="BC48" s="19">
        <v>316</v>
      </c>
      <c r="BD48" s="12">
        <v>80000</v>
      </c>
      <c r="BE48" s="12" t="b">
        <v>0</v>
      </c>
      <c r="BF48" s="12" t="s">
        <v>100</v>
      </c>
      <c r="BG48" s="12" t="s">
        <v>100</v>
      </c>
      <c r="BH48" s="12" t="s">
        <v>100</v>
      </c>
      <c r="BI48" s="12" t="s">
        <v>112</v>
      </c>
      <c r="BJ48" s="12" t="s">
        <v>100</v>
      </c>
      <c r="BK48" s="12" t="b">
        <v>0</v>
      </c>
      <c r="BL48" s="12" t="s">
        <v>100</v>
      </c>
      <c r="BM48" s="12" t="s">
        <v>100</v>
      </c>
      <c r="BN48" s="12" t="s">
        <v>100</v>
      </c>
      <c r="BO48" s="12" t="s">
        <v>100</v>
      </c>
      <c r="BP48" s="12" t="s">
        <v>100</v>
      </c>
      <c r="BQ48" s="12" t="s">
        <v>100</v>
      </c>
      <c r="BR48" s="12" t="s">
        <v>100</v>
      </c>
      <c r="BS48" s="12" t="s">
        <v>100</v>
      </c>
      <c r="BT48" s="12" t="s">
        <v>100</v>
      </c>
      <c r="BU48" s="12" t="s">
        <v>100</v>
      </c>
      <c r="BV48" s="12" t="s">
        <v>100</v>
      </c>
      <c r="BW48" s="12" t="s">
        <v>186</v>
      </c>
      <c r="BX48" s="12" t="s">
        <v>100</v>
      </c>
      <c r="BY48" s="12" t="s">
        <v>100</v>
      </c>
      <c r="BZ48" s="12" t="b">
        <v>0</v>
      </c>
      <c r="CA48" s="12" t="s">
        <v>100</v>
      </c>
      <c r="CB48" s="12">
        <v>40077</v>
      </c>
      <c r="CC48" s="12" t="s">
        <v>100</v>
      </c>
      <c r="CD48" s="12" t="s">
        <v>100</v>
      </c>
      <c r="CE48" s="12" t="s">
        <v>100</v>
      </c>
      <c r="CF48" s="12" t="s">
        <v>100</v>
      </c>
      <c r="CG48" s="12" t="s">
        <v>100</v>
      </c>
      <c r="CH48" s="12" t="s">
        <v>100</v>
      </c>
      <c r="CI48" s="12" t="s">
        <v>100</v>
      </c>
      <c r="CJ48" s="12">
        <v>300</v>
      </c>
      <c r="CK48" s="12">
        <v>1</v>
      </c>
      <c r="CL48" s="20"/>
      <c r="CM48" s="16"/>
      <c r="CN48" s="20"/>
      <c r="CO48" s="20"/>
      <c r="CP48" s="12" t="s">
        <v>175</v>
      </c>
    </row>
    <row r="49" spans="1:94" ht="30" customHeight="1" x14ac:dyDescent="0.25">
      <c r="A49" s="9">
        <v>18</v>
      </c>
      <c r="B49" s="103">
        <v>126</v>
      </c>
      <c r="C49" s="10" t="s">
        <v>219</v>
      </c>
      <c r="D49" s="12" t="s">
        <v>220</v>
      </c>
      <c r="E49" s="11" t="s">
        <v>149</v>
      </c>
      <c r="F49" s="11" t="s">
        <v>150</v>
      </c>
      <c r="G49" s="12" t="s">
        <v>151</v>
      </c>
      <c r="H49" s="12" t="s">
        <v>152</v>
      </c>
      <c r="I49" s="11" t="s">
        <v>98</v>
      </c>
      <c r="J49" s="37">
        <v>4108</v>
      </c>
      <c r="K49" s="35">
        <f t="shared" si="0"/>
        <v>125.365141187926</v>
      </c>
      <c r="L49" s="14">
        <v>515000</v>
      </c>
      <c r="M49" s="15">
        <f t="shared" si="1"/>
        <v>515000</v>
      </c>
      <c r="N49" s="15">
        <v>2625012</v>
      </c>
      <c r="O49" s="15">
        <f t="shared" si="2"/>
        <v>515000</v>
      </c>
      <c r="P49" s="35">
        <f t="shared" si="3"/>
        <v>125.365141187926</v>
      </c>
      <c r="Q49" s="14">
        <f t="shared" si="11"/>
        <v>1375037</v>
      </c>
      <c r="R49" s="14"/>
      <c r="S49" s="16">
        <v>0</v>
      </c>
      <c r="T49" s="15">
        <v>0</v>
      </c>
      <c r="U49" s="14"/>
      <c r="V49" s="12"/>
      <c r="W49" s="12"/>
      <c r="X49" s="12" t="s">
        <v>154</v>
      </c>
      <c r="Y49" s="12" t="s">
        <v>100</v>
      </c>
      <c r="Z49" s="12" t="s">
        <v>100</v>
      </c>
      <c r="AA49" s="12" t="s">
        <v>100</v>
      </c>
      <c r="AB49" s="12" t="s">
        <v>100</v>
      </c>
      <c r="AC49" s="17">
        <v>44136</v>
      </c>
      <c r="AD49" s="12" t="s">
        <v>100</v>
      </c>
      <c r="AE49" s="12" t="s">
        <v>100</v>
      </c>
      <c r="AF49" s="12" t="s">
        <v>100</v>
      </c>
      <c r="AG49" s="12" t="s">
        <v>100</v>
      </c>
      <c r="AH49" s="12" t="s">
        <v>100</v>
      </c>
      <c r="AI49" s="12" t="s">
        <v>100</v>
      </c>
      <c r="AJ49" s="12" t="s">
        <v>100</v>
      </c>
      <c r="AK49" s="12">
        <v>0</v>
      </c>
      <c r="AL49" s="12" t="s">
        <v>155</v>
      </c>
      <c r="AM49" s="12" t="s">
        <v>100</v>
      </c>
      <c r="AN49" s="12" t="b">
        <v>0</v>
      </c>
      <c r="AO49" s="12" t="s">
        <v>102</v>
      </c>
      <c r="AP49" s="12" t="b">
        <v>0</v>
      </c>
      <c r="AQ49" s="13">
        <v>0</v>
      </c>
      <c r="AR49" s="14">
        <v>0</v>
      </c>
      <c r="AS49" s="12" t="s">
        <v>100</v>
      </c>
      <c r="AT49" s="12" t="s">
        <v>100</v>
      </c>
      <c r="AU49" s="17">
        <v>44256</v>
      </c>
      <c r="AV49" s="17">
        <v>43831</v>
      </c>
      <c r="AW49" s="12">
        <v>40000</v>
      </c>
      <c r="AX49" s="17">
        <v>43952</v>
      </c>
      <c r="AY49" s="12" t="b">
        <v>0</v>
      </c>
      <c r="AZ49" s="12" t="s">
        <v>100</v>
      </c>
      <c r="BA49" s="12" t="s">
        <v>100</v>
      </c>
      <c r="BB49" s="19" t="s">
        <v>100</v>
      </c>
      <c r="BC49" s="19">
        <v>125</v>
      </c>
      <c r="BD49" s="12" t="s">
        <v>100</v>
      </c>
      <c r="BE49" s="12" t="b">
        <v>0</v>
      </c>
      <c r="BF49" s="12" t="s">
        <v>100</v>
      </c>
      <c r="BG49" s="12" t="s">
        <v>100</v>
      </c>
      <c r="BH49" s="12" t="s">
        <v>100</v>
      </c>
      <c r="BI49" s="12" t="s">
        <v>100</v>
      </c>
      <c r="BJ49" s="12">
        <v>475000</v>
      </c>
      <c r="BK49" s="12" t="b">
        <v>0</v>
      </c>
      <c r="BL49" s="12" t="s">
        <v>100</v>
      </c>
      <c r="BM49" s="12" t="s">
        <v>100</v>
      </c>
      <c r="BN49" s="12" t="s">
        <v>100</v>
      </c>
      <c r="BO49" s="12" t="s">
        <v>100</v>
      </c>
      <c r="BP49" s="12" t="s">
        <v>100</v>
      </c>
      <c r="BQ49" s="12" t="s">
        <v>100</v>
      </c>
      <c r="BR49" s="12" t="s">
        <v>100</v>
      </c>
      <c r="BS49" s="12" t="s">
        <v>156</v>
      </c>
      <c r="BT49" s="12" t="s">
        <v>100</v>
      </c>
      <c r="BU49" s="12" t="s">
        <v>100</v>
      </c>
      <c r="BV49" s="12">
        <v>25677</v>
      </c>
      <c r="BW49" s="12" t="s">
        <v>221</v>
      </c>
      <c r="BX49" s="12" t="s">
        <v>100</v>
      </c>
      <c r="BY49" s="12" t="s">
        <v>100</v>
      </c>
      <c r="BZ49" s="12" t="b">
        <v>0</v>
      </c>
      <c r="CA49" s="12" t="s">
        <v>100</v>
      </c>
      <c r="CB49" s="12">
        <v>0</v>
      </c>
      <c r="CC49" s="12">
        <v>0</v>
      </c>
      <c r="CD49" s="12" t="s">
        <v>158</v>
      </c>
      <c r="CE49" s="12" t="s">
        <v>100</v>
      </c>
      <c r="CF49" s="12" t="s">
        <v>100</v>
      </c>
      <c r="CG49" s="12" t="s">
        <v>100</v>
      </c>
      <c r="CH49" s="12" t="s">
        <v>100</v>
      </c>
      <c r="CI49" s="12" t="s">
        <v>100</v>
      </c>
      <c r="CJ49" s="12" t="s">
        <v>100</v>
      </c>
      <c r="CK49" s="12">
        <v>1</v>
      </c>
      <c r="CL49" s="20"/>
      <c r="CM49" s="16"/>
      <c r="CN49" s="20"/>
      <c r="CO49" s="20"/>
      <c r="CP49" s="22" t="s">
        <v>222</v>
      </c>
    </row>
    <row r="50" spans="1:94" ht="30" customHeight="1" x14ac:dyDescent="0.25">
      <c r="A50" s="9">
        <v>28</v>
      </c>
      <c r="B50" s="103">
        <v>137</v>
      </c>
      <c r="C50" s="10" t="s">
        <v>284</v>
      </c>
      <c r="D50" s="12" t="s">
        <v>285</v>
      </c>
      <c r="E50" s="11" t="s">
        <v>149</v>
      </c>
      <c r="F50" s="11" t="s">
        <v>150</v>
      </c>
      <c r="G50" s="12" t="s">
        <v>151</v>
      </c>
      <c r="H50" s="12" t="s">
        <v>152</v>
      </c>
      <c r="I50" s="11" t="s">
        <v>98</v>
      </c>
      <c r="J50" s="37">
        <v>194</v>
      </c>
      <c r="K50" s="35">
        <f t="shared" si="0"/>
        <v>283.50515463917526</v>
      </c>
      <c r="L50" s="14">
        <v>55000</v>
      </c>
      <c r="M50" s="15">
        <f t="shared" si="1"/>
        <v>55000</v>
      </c>
      <c r="N50" s="15">
        <v>123966</v>
      </c>
      <c r="O50" s="15">
        <f t="shared" si="2"/>
        <v>55000</v>
      </c>
      <c r="P50" s="35">
        <f t="shared" si="3"/>
        <v>283.50515463917526</v>
      </c>
      <c r="Q50" s="14">
        <f t="shared" si="11"/>
        <v>1430037</v>
      </c>
      <c r="R50" s="14"/>
      <c r="S50" s="16">
        <v>0</v>
      </c>
      <c r="T50" s="15">
        <v>0</v>
      </c>
      <c r="U50" s="14"/>
      <c r="V50" s="12"/>
      <c r="W50" s="12"/>
      <c r="X50" s="12" t="s">
        <v>154</v>
      </c>
      <c r="Y50" s="12" t="s">
        <v>100</v>
      </c>
      <c r="Z50" s="12" t="s">
        <v>100</v>
      </c>
      <c r="AA50" s="12" t="s">
        <v>100</v>
      </c>
      <c r="AB50" s="12" t="s">
        <v>100</v>
      </c>
      <c r="AC50" s="17">
        <v>44136</v>
      </c>
      <c r="AD50" s="12" t="s">
        <v>100</v>
      </c>
      <c r="AE50" s="12" t="s">
        <v>100</v>
      </c>
      <c r="AF50" s="12" t="s">
        <v>100</v>
      </c>
      <c r="AG50" s="12" t="s">
        <v>100</v>
      </c>
      <c r="AH50" s="12" t="s">
        <v>100</v>
      </c>
      <c r="AI50" s="12" t="s">
        <v>100</v>
      </c>
      <c r="AJ50" s="12" t="s">
        <v>100</v>
      </c>
      <c r="AK50" s="12">
        <v>0</v>
      </c>
      <c r="AL50" s="12" t="s">
        <v>155</v>
      </c>
      <c r="AM50" s="12" t="s">
        <v>100</v>
      </c>
      <c r="AN50" s="12" t="b">
        <v>0</v>
      </c>
      <c r="AO50" s="12" t="s">
        <v>102</v>
      </c>
      <c r="AP50" s="12" t="b">
        <v>0</v>
      </c>
      <c r="AQ50" s="13">
        <v>0</v>
      </c>
      <c r="AR50" s="14">
        <v>0</v>
      </c>
      <c r="AS50" s="12" t="s">
        <v>100</v>
      </c>
      <c r="AT50" s="12" t="s">
        <v>100</v>
      </c>
      <c r="AU50" s="17">
        <v>44256</v>
      </c>
      <c r="AV50" s="17">
        <v>43831</v>
      </c>
      <c r="AW50" s="12">
        <v>25000</v>
      </c>
      <c r="AX50" s="17">
        <v>43952</v>
      </c>
      <c r="AY50" s="12" t="b">
        <v>0</v>
      </c>
      <c r="AZ50" s="12" t="s">
        <v>100</v>
      </c>
      <c r="BA50" s="12" t="s">
        <v>100</v>
      </c>
      <c r="BB50" s="19" t="s">
        <v>100</v>
      </c>
      <c r="BC50" s="19">
        <v>284</v>
      </c>
      <c r="BD50" s="12" t="s">
        <v>100</v>
      </c>
      <c r="BE50" s="12" t="b">
        <v>0</v>
      </c>
      <c r="BF50" s="12" t="s">
        <v>100</v>
      </c>
      <c r="BG50" s="12" t="s">
        <v>100</v>
      </c>
      <c r="BH50" s="12" t="s">
        <v>100</v>
      </c>
      <c r="BI50" s="12" t="s">
        <v>100</v>
      </c>
      <c r="BJ50" s="12">
        <v>30000</v>
      </c>
      <c r="BK50" s="12" t="b">
        <v>0</v>
      </c>
      <c r="BL50" s="12" t="s">
        <v>100</v>
      </c>
      <c r="BM50" s="12" t="s">
        <v>100</v>
      </c>
      <c r="BN50" s="12" t="s">
        <v>100</v>
      </c>
      <c r="BO50" s="12" t="s">
        <v>100</v>
      </c>
      <c r="BP50" s="12" t="s">
        <v>100</v>
      </c>
      <c r="BQ50" s="12" t="s">
        <v>100</v>
      </c>
      <c r="BR50" s="12" t="s">
        <v>100</v>
      </c>
      <c r="BS50" s="12" t="s">
        <v>156</v>
      </c>
      <c r="BT50" s="12" t="s">
        <v>100</v>
      </c>
      <c r="BU50" s="12" t="s">
        <v>100</v>
      </c>
      <c r="BV50" s="12">
        <v>1213</v>
      </c>
      <c r="BW50" s="12" t="s">
        <v>286</v>
      </c>
      <c r="BX50" s="12" t="s">
        <v>100</v>
      </c>
      <c r="BY50" s="12" t="s">
        <v>100</v>
      </c>
      <c r="BZ50" s="12" t="b">
        <v>0</v>
      </c>
      <c r="CA50" s="12" t="s">
        <v>100</v>
      </c>
      <c r="CB50" s="12">
        <v>0</v>
      </c>
      <c r="CC50" s="12">
        <v>0</v>
      </c>
      <c r="CD50" s="12" t="s">
        <v>158</v>
      </c>
      <c r="CE50" s="12" t="s">
        <v>100</v>
      </c>
      <c r="CF50" s="12" t="s">
        <v>100</v>
      </c>
      <c r="CG50" s="12" t="s">
        <v>100</v>
      </c>
      <c r="CH50" s="12" t="s">
        <v>100</v>
      </c>
      <c r="CI50" s="12" t="s">
        <v>100</v>
      </c>
      <c r="CJ50" s="12" t="s">
        <v>100</v>
      </c>
      <c r="CK50" s="12">
        <v>1</v>
      </c>
      <c r="CL50" s="20"/>
      <c r="CM50" s="16"/>
      <c r="CN50" s="20"/>
      <c r="CO50" s="20"/>
      <c r="CP50" s="21" t="s">
        <v>287</v>
      </c>
    </row>
    <row r="51" spans="1:94" ht="30" customHeight="1" x14ac:dyDescent="0.25">
      <c r="A51" s="9">
        <v>36</v>
      </c>
      <c r="B51" s="103">
        <v>145</v>
      </c>
      <c r="C51" s="10" t="s">
        <v>321</v>
      </c>
      <c r="D51" s="12" t="s">
        <v>322</v>
      </c>
      <c r="E51" s="11" t="s">
        <v>149</v>
      </c>
      <c r="F51" s="11" t="s">
        <v>288</v>
      </c>
      <c r="G51" s="12" t="s">
        <v>151</v>
      </c>
      <c r="H51" s="12" t="s">
        <v>152</v>
      </c>
      <c r="I51" s="11" t="s">
        <v>140</v>
      </c>
      <c r="J51" s="37">
        <v>1292</v>
      </c>
      <c r="K51" s="35">
        <f t="shared" si="0"/>
        <v>851.39318885448915</v>
      </c>
      <c r="L51" s="14">
        <v>1100000</v>
      </c>
      <c r="M51" s="15">
        <f t="shared" si="1"/>
        <v>1100000</v>
      </c>
      <c r="N51" s="15">
        <v>1100000</v>
      </c>
      <c r="O51" s="15">
        <f t="shared" si="2"/>
        <v>1100000</v>
      </c>
      <c r="P51" s="35">
        <f t="shared" si="3"/>
        <v>851.39318885448915</v>
      </c>
      <c r="Q51" s="14">
        <f t="shared" si="11"/>
        <v>2530037</v>
      </c>
      <c r="R51" s="14"/>
      <c r="S51" s="16">
        <v>0</v>
      </c>
      <c r="T51" s="15">
        <v>0</v>
      </c>
      <c r="U51" s="14"/>
      <c r="V51" s="12" t="s">
        <v>323</v>
      </c>
      <c r="W51" s="12"/>
      <c r="X51" s="12" t="s">
        <v>324</v>
      </c>
      <c r="Y51" s="12" t="s">
        <v>100</v>
      </c>
      <c r="Z51" s="12" t="s">
        <v>100</v>
      </c>
      <c r="AA51" s="12" t="s">
        <v>100</v>
      </c>
      <c r="AB51" s="12" t="s">
        <v>100</v>
      </c>
      <c r="AC51" s="17">
        <v>44287</v>
      </c>
      <c r="AD51" s="12" t="s">
        <v>100</v>
      </c>
      <c r="AE51" s="12" t="s">
        <v>100</v>
      </c>
      <c r="AF51" s="12" t="s">
        <v>100</v>
      </c>
      <c r="AG51" s="12" t="s">
        <v>100</v>
      </c>
      <c r="AH51" s="12" t="s">
        <v>100</v>
      </c>
      <c r="AI51" s="12" t="s">
        <v>100</v>
      </c>
      <c r="AJ51" s="12" t="s">
        <v>100</v>
      </c>
      <c r="AK51" s="12">
        <v>0</v>
      </c>
      <c r="AL51" s="12" t="s">
        <v>155</v>
      </c>
      <c r="AM51" s="12" t="s">
        <v>100</v>
      </c>
      <c r="AN51" s="12" t="b">
        <v>0</v>
      </c>
      <c r="AO51" s="12" t="s">
        <v>102</v>
      </c>
      <c r="AP51" s="12" t="b">
        <v>0</v>
      </c>
      <c r="AQ51" s="13">
        <v>0</v>
      </c>
      <c r="AR51" s="14">
        <v>0</v>
      </c>
      <c r="AS51" s="12" t="s">
        <v>100</v>
      </c>
      <c r="AT51" s="12" t="s">
        <v>100</v>
      </c>
      <c r="AU51" s="17">
        <v>44896</v>
      </c>
      <c r="AV51" s="17">
        <v>44166</v>
      </c>
      <c r="AW51" s="12">
        <v>97000</v>
      </c>
      <c r="AX51" s="17">
        <v>44531</v>
      </c>
      <c r="AY51" s="12" t="b">
        <v>0</v>
      </c>
      <c r="AZ51" s="12" t="s">
        <v>100</v>
      </c>
      <c r="BA51" s="12" t="s">
        <v>100</v>
      </c>
      <c r="BB51" s="19" t="s">
        <v>100</v>
      </c>
      <c r="BC51" s="19">
        <v>851</v>
      </c>
      <c r="BD51" s="12" t="s">
        <v>100</v>
      </c>
      <c r="BE51" s="12" t="b">
        <v>0</v>
      </c>
      <c r="BF51" s="12" t="s">
        <v>100</v>
      </c>
      <c r="BG51" s="12" t="s">
        <v>100</v>
      </c>
      <c r="BH51" s="12">
        <v>1292</v>
      </c>
      <c r="BI51" s="12" t="s">
        <v>100</v>
      </c>
      <c r="BJ51" s="12" t="s">
        <v>100</v>
      </c>
      <c r="BK51" s="12" t="b">
        <v>1</v>
      </c>
      <c r="BL51" s="12" t="s">
        <v>100</v>
      </c>
      <c r="BM51" s="12">
        <v>213000</v>
      </c>
      <c r="BN51" s="12" t="s">
        <v>100</v>
      </c>
      <c r="BO51" s="12" t="s">
        <v>100</v>
      </c>
      <c r="BP51" s="12" t="s">
        <v>100</v>
      </c>
      <c r="BQ51" s="12" t="s">
        <v>100</v>
      </c>
      <c r="BR51" s="12" t="s">
        <v>100</v>
      </c>
      <c r="BS51" s="12" t="s">
        <v>325</v>
      </c>
      <c r="BT51" s="12">
        <v>71</v>
      </c>
      <c r="BU51" s="12">
        <v>0</v>
      </c>
      <c r="BV51" s="12" t="s">
        <v>100</v>
      </c>
      <c r="BW51" s="12" t="s">
        <v>326</v>
      </c>
      <c r="BX51" s="12" t="s">
        <v>100</v>
      </c>
      <c r="BY51" s="12" t="s">
        <v>100</v>
      </c>
      <c r="BZ51" s="12" t="b">
        <v>1</v>
      </c>
      <c r="CA51" s="12">
        <v>160500</v>
      </c>
      <c r="CB51" s="12">
        <v>0</v>
      </c>
      <c r="CC51" s="12">
        <v>0</v>
      </c>
      <c r="CD51" s="12" t="s">
        <v>327</v>
      </c>
      <c r="CE51" s="12" t="s">
        <v>100</v>
      </c>
      <c r="CF51" s="12" t="s">
        <v>100</v>
      </c>
      <c r="CG51" s="12" t="s">
        <v>100</v>
      </c>
      <c r="CH51" s="12" t="s">
        <v>100</v>
      </c>
      <c r="CI51" s="12" t="s">
        <v>100</v>
      </c>
      <c r="CJ51" s="12" t="s">
        <v>100</v>
      </c>
      <c r="CK51" s="12">
        <v>1</v>
      </c>
      <c r="CL51" s="20"/>
      <c r="CM51" s="16"/>
      <c r="CN51" s="20"/>
      <c r="CO51" s="20"/>
    </row>
    <row r="52" spans="1:94" ht="30" customHeight="1" x14ac:dyDescent="0.25">
      <c r="A52" s="9">
        <v>37</v>
      </c>
      <c r="B52" s="103" t="s">
        <v>328</v>
      </c>
      <c r="C52" s="10" t="s">
        <v>329</v>
      </c>
      <c r="D52" s="12" t="s">
        <v>330</v>
      </c>
      <c r="E52" s="11" t="s">
        <v>149</v>
      </c>
      <c r="F52" s="11" t="s">
        <v>288</v>
      </c>
      <c r="G52" s="12" t="s">
        <v>151</v>
      </c>
      <c r="H52" s="12" t="s">
        <v>152</v>
      </c>
      <c r="I52" s="11" t="s">
        <v>98</v>
      </c>
      <c r="J52" s="37">
        <v>5146</v>
      </c>
      <c r="K52" s="35">
        <f t="shared" si="0"/>
        <v>952.1958802953751</v>
      </c>
      <c r="L52" s="14">
        <v>4900000</v>
      </c>
      <c r="M52" s="15">
        <f t="shared" si="1"/>
        <v>4900000</v>
      </c>
      <c r="N52" s="15">
        <v>7720500</v>
      </c>
      <c r="O52" s="15">
        <f t="shared" si="2"/>
        <v>4900000</v>
      </c>
      <c r="P52" s="35">
        <f t="shared" si="3"/>
        <v>952.1958802953751</v>
      </c>
      <c r="Q52" s="14">
        <f t="shared" si="11"/>
        <v>7430037</v>
      </c>
      <c r="R52" s="14"/>
      <c r="S52" s="16">
        <v>0</v>
      </c>
      <c r="T52" s="15">
        <v>0</v>
      </c>
      <c r="U52" s="14"/>
      <c r="V52" s="12" t="s">
        <v>289</v>
      </c>
      <c r="W52" s="12"/>
      <c r="X52" s="12" t="s">
        <v>100</v>
      </c>
      <c r="Y52" s="12" t="s">
        <v>100</v>
      </c>
      <c r="Z52" s="12" t="s">
        <v>100</v>
      </c>
      <c r="AA52" s="12" t="s">
        <v>100</v>
      </c>
      <c r="AB52" s="12" t="s">
        <v>100</v>
      </c>
      <c r="AC52" s="17">
        <v>44198</v>
      </c>
      <c r="AD52" s="12" t="s">
        <v>100</v>
      </c>
      <c r="AE52" s="12" t="s">
        <v>100</v>
      </c>
      <c r="AF52" s="12" t="s">
        <v>100</v>
      </c>
      <c r="AG52" s="12" t="s">
        <v>100</v>
      </c>
      <c r="AH52" s="12" t="s">
        <v>100</v>
      </c>
      <c r="AI52" s="12" t="s">
        <v>100</v>
      </c>
      <c r="AJ52" s="12" t="s">
        <v>100</v>
      </c>
      <c r="AK52" s="12">
        <v>0</v>
      </c>
      <c r="AL52" s="12" t="s">
        <v>155</v>
      </c>
      <c r="AM52" s="12" t="s">
        <v>100</v>
      </c>
      <c r="AN52" s="12" t="b">
        <v>0</v>
      </c>
      <c r="AO52" s="12" t="s">
        <v>102</v>
      </c>
      <c r="AP52" s="12" t="b">
        <v>0</v>
      </c>
      <c r="AQ52" s="13">
        <v>0</v>
      </c>
      <c r="AR52" s="14">
        <v>0</v>
      </c>
      <c r="AS52" s="12" t="s">
        <v>100</v>
      </c>
      <c r="AT52" s="12" t="s">
        <v>100</v>
      </c>
      <c r="AU52" s="17">
        <v>44440</v>
      </c>
      <c r="AV52" s="17">
        <v>44166</v>
      </c>
      <c r="AW52" s="12">
        <v>445000</v>
      </c>
      <c r="AX52" s="17">
        <v>44075</v>
      </c>
      <c r="AY52" s="12" t="b">
        <v>0</v>
      </c>
      <c r="AZ52" s="12" t="s">
        <v>100</v>
      </c>
      <c r="BA52" s="12" t="s">
        <v>100</v>
      </c>
      <c r="BB52" s="19" t="s">
        <v>100</v>
      </c>
      <c r="BC52" s="19">
        <v>952</v>
      </c>
      <c r="BD52" s="12" t="s">
        <v>100</v>
      </c>
      <c r="BE52" s="12" t="b">
        <v>0</v>
      </c>
      <c r="BF52" s="12" t="s">
        <v>100</v>
      </c>
      <c r="BG52" s="12" t="s">
        <v>100</v>
      </c>
      <c r="BH52" s="12">
        <v>5147</v>
      </c>
      <c r="BI52" s="12" t="s">
        <v>100</v>
      </c>
      <c r="BJ52" s="12" t="s">
        <v>100</v>
      </c>
      <c r="BK52" s="12" t="b">
        <v>1</v>
      </c>
      <c r="BL52" s="12" t="s">
        <v>100</v>
      </c>
      <c r="BM52" s="12">
        <v>500000</v>
      </c>
      <c r="BN52" s="12" t="s">
        <v>100</v>
      </c>
      <c r="BO52" s="12" t="s">
        <v>100</v>
      </c>
      <c r="BP52" s="12" t="s">
        <v>100</v>
      </c>
      <c r="BQ52" s="12" t="s">
        <v>100</v>
      </c>
      <c r="BR52" s="12" t="s">
        <v>100</v>
      </c>
      <c r="BS52" s="12" t="s">
        <v>290</v>
      </c>
      <c r="BT52" s="12">
        <v>142</v>
      </c>
      <c r="BU52" s="12">
        <v>0</v>
      </c>
      <c r="BV52" s="12" t="s">
        <v>100</v>
      </c>
      <c r="BW52" s="12" t="s">
        <v>331</v>
      </c>
      <c r="BX52" s="12" t="s">
        <v>100</v>
      </c>
      <c r="BY52" s="12" t="s">
        <v>100</v>
      </c>
      <c r="BZ52" s="12" t="b">
        <v>1</v>
      </c>
      <c r="CA52" s="12">
        <v>325000</v>
      </c>
      <c r="CB52" s="12" t="s">
        <v>100</v>
      </c>
      <c r="CC52" s="12">
        <v>0</v>
      </c>
      <c r="CD52" s="12" t="s">
        <v>291</v>
      </c>
      <c r="CE52" s="12" t="s">
        <v>100</v>
      </c>
      <c r="CF52" s="12" t="s">
        <v>100</v>
      </c>
      <c r="CG52" s="12" t="s">
        <v>100</v>
      </c>
      <c r="CH52" s="12" t="s">
        <v>100</v>
      </c>
      <c r="CI52" s="12" t="s">
        <v>100</v>
      </c>
      <c r="CJ52" s="12" t="s">
        <v>100</v>
      </c>
      <c r="CK52" s="12">
        <v>1</v>
      </c>
      <c r="CL52" s="20" t="s">
        <v>332</v>
      </c>
      <c r="CM52" s="16">
        <v>4672080</v>
      </c>
      <c r="CN52" s="23">
        <f>O52-CM52</f>
        <v>227920</v>
      </c>
      <c r="CO52" s="20"/>
      <c r="CP52" s="21" t="s">
        <v>333</v>
      </c>
    </row>
    <row r="53" spans="1:94" ht="30" customHeight="1" x14ac:dyDescent="0.25">
      <c r="A53" s="9">
        <v>38</v>
      </c>
      <c r="B53" s="103">
        <v>136</v>
      </c>
      <c r="C53" s="10" t="s">
        <v>334</v>
      </c>
      <c r="D53" s="12" t="s">
        <v>335</v>
      </c>
      <c r="E53" s="11" t="s">
        <v>149</v>
      </c>
      <c r="F53" s="11" t="s">
        <v>288</v>
      </c>
      <c r="G53" s="12" t="s">
        <v>151</v>
      </c>
      <c r="H53" s="12" t="s">
        <v>152</v>
      </c>
      <c r="I53" s="11" t="s">
        <v>153</v>
      </c>
      <c r="J53" s="37">
        <v>8687</v>
      </c>
      <c r="K53" s="35">
        <f t="shared" si="0"/>
        <v>1036.0308506964429</v>
      </c>
      <c r="L53" s="14">
        <v>9000000</v>
      </c>
      <c r="M53" s="15">
        <f t="shared" si="1"/>
        <v>9000000</v>
      </c>
      <c r="N53" s="15">
        <v>9000000</v>
      </c>
      <c r="O53" s="15">
        <f t="shared" si="2"/>
        <v>9000000</v>
      </c>
      <c r="P53" s="35">
        <f t="shared" si="3"/>
        <v>1036.0308506964429</v>
      </c>
      <c r="Q53" s="14">
        <f t="shared" si="11"/>
        <v>16430037</v>
      </c>
      <c r="R53" s="14"/>
      <c r="S53" s="16">
        <v>0</v>
      </c>
      <c r="T53" s="15">
        <v>0</v>
      </c>
      <c r="U53" s="14"/>
      <c r="V53" s="12" t="s">
        <v>289</v>
      </c>
      <c r="W53" s="12"/>
      <c r="X53" s="12" t="s">
        <v>154</v>
      </c>
      <c r="Y53" s="12" t="s">
        <v>100</v>
      </c>
      <c r="Z53" s="12" t="s">
        <v>100</v>
      </c>
      <c r="AA53" s="12" t="s">
        <v>100</v>
      </c>
      <c r="AB53" s="12" t="s">
        <v>100</v>
      </c>
      <c r="AC53" s="17">
        <v>44563</v>
      </c>
      <c r="AD53" s="12" t="s">
        <v>100</v>
      </c>
      <c r="AE53" s="12" t="s">
        <v>100</v>
      </c>
      <c r="AF53" s="12" t="s">
        <v>100</v>
      </c>
      <c r="AG53" s="12" t="s">
        <v>100</v>
      </c>
      <c r="AH53" s="12" t="s">
        <v>100</v>
      </c>
      <c r="AI53" s="12" t="s">
        <v>100</v>
      </c>
      <c r="AJ53" s="12" t="s">
        <v>100</v>
      </c>
      <c r="AK53" s="12">
        <v>0</v>
      </c>
      <c r="AL53" s="12" t="s">
        <v>155</v>
      </c>
      <c r="AM53" s="12" t="s">
        <v>100</v>
      </c>
      <c r="AN53" s="12" t="b">
        <v>0</v>
      </c>
      <c r="AO53" s="12" t="s">
        <v>102</v>
      </c>
      <c r="AP53" s="12" t="b">
        <v>0</v>
      </c>
      <c r="AQ53" s="13">
        <v>0</v>
      </c>
      <c r="AR53" s="14">
        <v>0</v>
      </c>
      <c r="AS53" s="12" t="s">
        <v>100</v>
      </c>
      <c r="AT53" s="12" t="s">
        <v>100</v>
      </c>
      <c r="AU53" s="17">
        <v>45170</v>
      </c>
      <c r="AV53" s="17">
        <v>44166</v>
      </c>
      <c r="AW53" s="12">
        <v>220000</v>
      </c>
      <c r="AX53" s="17">
        <v>44440</v>
      </c>
      <c r="AY53" s="12" t="b">
        <v>0</v>
      </c>
      <c r="AZ53" s="12" t="s">
        <v>100</v>
      </c>
      <c r="BA53" s="12" t="s">
        <v>100</v>
      </c>
      <c r="BB53" s="19" t="s">
        <v>100</v>
      </c>
      <c r="BC53" s="19">
        <v>276</v>
      </c>
      <c r="BD53" s="12" t="s">
        <v>100</v>
      </c>
      <c r="BE53" s="12" t="b">
        <v>0</v>
      </c>
      <c r="BF53" s="12" t="s">
        <v>100</v>
      </c>
      <c r="BG53" s="12" t="s">
        <v>100</v>
      </c>
      <c r="BH53" s="12">
        <v>8687</v>
      </c>
      <c r="BI53" s="12" t="s">
        <v>100</v>
      </c>
      <c r="BJ53" s="12" t="s">
        <v>100</v>
      </c>
      <c r="BK53" s="12" t="b">
        <v>1</v>
      </c>
      <c r="BL53" s="12" t="s">
        <v>100</v>
      </c>
      <c r="BM53" s="12">
        <v>1700000</v>
      </c>
      <c r="BN53" s="12" t="s">
        <v>100</v>
      </c>
      <c r="BO53" s="12" t="s">
        <v>100</v>
      </c>
      <c r="BP53" s="12" t="s">
        <v>100</v>
      </c>
      <c r="BQ53" s="12" t="s">
        <v>100</v>
      </c>
      <c r="BR53" s="12" t="s">
        <v>100</v>
      </c>
      <c r="BS53" s="12" t="s">
        <v>290</v>
      </c>
      <c r="BT53" s="12">
        <v>540</v>
      </c>
      <c r="BU53" s="12">
        <v>0</v>
      </c>
      <c r="BV53" s="12" t="s">
        <v>100</v>
      </c>
      <c r="BW53" s="12" t="s">
        <v>336</v>
      </c>
      <c r="BX53" s="12" t="s">
        <v>100</v>
      </c>
      <c r="BY53" s="12" t="s">
        <v>100</v>
      </c>
      <c r="BZ53" s="12" t="b">
        <v>1</v>
      </c>
      <c r="CA53" s="12">
        <v>1220000</v>
      </c>
      <c r="CB53" s="12">
        <v>0</v>
      </c>
      <c r="CC53" s="12">
        <v>0</v>
      </c>
      <c r="CD53" s="12" t="s">
        <v>291</v>
      </c>
      <c r="CE53" s="12" t="s">
        <v>100</v>
      </c>
      <c r="CF53" s="12" t="s">
        <v>100</v>
      </c>
      <c r="CG53" s="12" t="s">
        <v>100</v>
      </c>
      <c r="CH53" s="12" t="s">
        <v>100</v>
      </c>
      <c r="CI53" s="12" t="s">
        <v>100</v>
      </c>
      <c r="CJ53" s="12" t="s">
        <v>100</v>
      </c>
      <c r="CK53" s="12">
        <v>1</v>
      </c>
      <c r="CL53" s="20"/>
      <c r="CM53" s="16"/>
      <c r="CN53" s="20"/>
      <c r="CO53" s="20"/>
      <c r="CP53" s="21" t="s">
        <v>337</v>
      </c>
    </row>
    <row r="54" spans="1:94" ht="30" customHeight="1" x14ac:dyDescent="0.25">
      <c r="A54" s="9">
        <v>39</v>
      </c>
      <c r="B54" s="103">
        <v>146</v>
      </c>
      <c r="C54" s="10" t="s">
        <v>338</v>
      </c>
      <c r="D54" s="12" t="s">
        <v>339</v>
      </c>
      <c r="E54" s="11" t="s">
        <v>149</v>
      </c>
      <c r="F54" s="11" t="s">
        <v>288</v>
      </c>
      <c r="G54" s="12" t="s">
        <v>151</v>
      </c>
      <c r="H54" s="12" t="s">
        <v>152</v>
      </c>
      <c r="I54" s="11" t="s">
        <v>140</v>
      </c>
      <c r="J54" s="37">
        <v>1419</v>
      </c>
      <c r="K54" s="35">
        <f t="shared" si="0"/>
        <v>1113.4601832276251</v>
      </c>
      <c r="L54" s="14">
        <v>1580000</v>
      </c>
      <c r="M54" s="15">
        <f t="shared" si="1"/>
        <v>1580000</v>
      </c>
      <c r="N54" s="15">
        <v>2130000</v>
      </c>
      <c r="O54" s="15">
        <f t="shared" si="2"/>
        <v>1580000</v>
      </c>
      <c r="P54" s="35">
        <f t="shared" si="3"/>
        <v>1113.4601832276251</v>
      </c>
      <c r="Q54" s="14">
        <f t="shared" si="11"/>
        <v>18010037</v>
      </c>
      <c r="R54" s="14"/>
      <c r="S54" s="16">
        <v>0</v>
      </c>
      <c r="T54" s="15">
        <v>0</v>
      </c>
      <c r="U54" s="14"/>
      <c r="V54" s="12" t="s">
        <v>323</v>
      </c>
      <c r="W54" s="12"/>
      <c r="X54" s="12" t="s">
        <v>324</v>
      </c>
      <c r="Y54" s="12" t="s">
        <v>100</v>
      </c>
      <c r="Z54" s="12" t="s">
        <v>100</v>
      </c>
      <c r="AA54" s="12" t="s">
        <v>100</v>
      </c>
      <c r="AB54" s="12" t="s">
        <v>100</v>
      </c>
      <c r="AC54" s="17">
        <v>44287</v>
      </c>
      <c r="AD54" s="12" t="s">
        <v>100</v>
      </c>
      <c r="AE54" s="12" t="s">
        <v>100</v>
      </c>
      <c r="AF54" s="12" t="s">
        <v>100</v>
      </c>
      <c r="AG54" s="12" t="s">
        <v>100</v>
      </c>
      <c r="AH54" s="12" t="s">
        <v>100</v>
      </c>
      <c r="AI54" s="12" t="s">
        <v>100</v>
      </c>
      <c r="AJ54" s="12" t="s">
        <v>100</v>
      </c>
      <c r="AK54" s="12">
        <v>0</v>
      </c>
      <c r="AL54" s="12" t="s">
        <v>155</v>
      </c>
      <c r="AM54" s="12" t="s">
        <v>100</v>
      </c>
      <c r="AN54" s="12" t="b">
        <v>0</v>
      </c>
      <c r="AO54" s="12" t="s">
        <v>102</v>
      </c>
      <c r="AP54" s="12" t="b">
        <v>0</v>
      </c>
      <c r="AQ54" s="13">
        <v>0</v>
      </c>
      <c r="AR54" s="14">
        <v>0</v>
      </c>
      <c r="AS54" s="12" t="s">
        <v>100</v>
      </c>
      <c r="AT54" s="12" t="s">
        <v>100</v>
      </c>
      <c r="AU54" s="17">
        <v>44896</v>
      </c>
      <c r="AV54" s="17">
        <v>44166</v>
      </c>
      <c r="AW54" s="12">
        <v>143000</v>
      </c>
      <c r="AX54" s="17">
        <v>44531</v>
      </c>
      <c r="AY54" s="12" t="b">
        <v>0</v>
      </c>
      <c r="AZ54" s="12" t="s">
        <v>100</v>
      </c>
      <c r="BA54" s="12" t="s">
        <v>100</v>
      </c>
      <c r="BB54" s="19" t="s">
        <v>100</v>
      </c>
      <c r="BC54" s="19">
        <v>1113</v>
      </c>
      <c r="BD54" s="12" t="s">
        <v>100</v>
      </c>
      <c r="BE54" s="12" t="b">
        <v>0</v>
      </c>
      <c r="BF54" s="12" t="s">
        <v>100</v>
      </c>
      <c r="BG54" s="12" t="s">
        <v>100</v>
      </c>
      <c r="BH54" s="12">
        <v>1420</v>
      </c>
      <c r="BI54" s="12" t="s">
        <v>100</v>
      </c>
      <c r="BJ54" s="12" t="s">
        <v>100</v>
      </c>
      <c r="BK54" s="12" t="b">
        <v>1</v>
      </c>
      <c r="BL54" s="12" t="s">
        <v>100</v>
      </c>
      <c r="BM54" s="12">
        <v>1000000</v>
      </c>
      <c r="BN54" s="12" t="s">
        <v>100</v>
      </c>
      <c r="BO54" s="12" t="s">
        <v>100</v>
      </c>
      <c r="BP54" s="12" t="s">
        <v>100</v>
      </c>
      <c r="BQ54" s="12" t="s">
        <v>100</v>
      </c>
      <c r="BR54" s="12" t="s">
        <v>100</v>
      </c>
      <c r="BS54" s="12" t="s">
        <v>325</v>
      </c>
      <c r="BT54" s="12">
        <v>43</v>
      </c>
      <c r="BU54" s="12">
        <v>0</v>
      </c>
      <c r="BV54" s="12" t="s">
        <v>100</v>
      </c>
      <c r="BW54" s="12" t="s">
        <v>340</v>
      </c>
      <c r="BX54" s="12" t="s">
        <v>100</v>
      </c>
      <c r="BY54" s="12" t="s">
        <v>100</v>
      </c>
      <c r="BZ54" s="12" t="b">
        <v>1</v>
      </c>
      <c r="CA54" s="12">
        <v>97200</v>
      </c>
      <c r="CB54" s="12">
        <v>0</v>
      </c>
      <c r="CC54" s="12">
        <v>0</v>
      </c>
      <c r="CD54" s="12" t="s">
        <v>327</v>
      </c>
      <c r="CE54" s="12" t="s">
        <v>100</v>
      </c>
      <c r="CF54" s="12" t="s">
        <v>100</v>
      </c>
      <c r="CG54" s="12" t="s">
        <v>100</v>
      </c>
      <c r="CH54" s="12" t="s">
        <v>100</v>
      </c>
      <c r="CI54" s="12" t="s">
        <v>100</v>
      </c>
      <c r="CJ54" s="12" t="s">
        <v>100</v>
      </c>
      <c r="CK54" s="12">
        <v>1</v>
      </c>
      <c r="CL54" s="20" t="s">
        <v>332</v>
      </c>
      <c r="CM54" s="16">
        <v>2836620</v>
      </c>
      <c r="CN54" s="23">
        <f>O54-CM54</f>
        <v>-1256620</v>
      </c>
      <c r="CO54" s="20"/>
      <c r="CP54" s="21" t="s">
        <v>341</v>
      </c>
    </row>
    <row r="55" spans="1:94" ht="30" customHeight="1" x14ac:dyDescent="0.25">
      <c r="A55" s="9">
        <v>40</v>
      </c>
      <c r="B55" s="103" t="s">
        <v>342</v>
      </c>
      <c r="C55" s="10" t="s">
        <v>343</v>
      </c>
      <c r="D55" s="11" t="s">
        <v>344</v>
      </c>
      <c r="E55" s="11" t="s">
        <v>345</v>
      </c>
      <c r="F55" s="11" t="s">
        <v>288</v>
      </c>
      <c r="G55" s="12" t="s">
        <v>346</v>
      </c>
      <c r="H55" s="12" t="s">
        <v>347</v>
      </c>
      <c r="I55" s="11" t="s">
        <v>153</v>
      </c>
      <c r="J55" s="37">
        <v>618</v>
      </c>
      <c r="K55" s="35">
        <f t="shared" si="0"/>
        <v>1148.4546925566342</v>
      </c>
      <c r="L55" s="14">
        <v>709745</v>
      </c>
      <c r="M55" s="15">
        <f t="shared" si="1"/>
        <v>709745</v>
      </c>
      <c r="N55" s="15">
        <v>926250</v>
      </c>
      <c r="O55" s="15">
        <f t="shared" si="2"/>
        <v>709745</v>
      </c>
      <c r="P55" s="35">
        <f t="shared" si="3"/>
        <v>1148.4546925566342</v>
      </c>
      <c r="Q55" s="14">
        <f t="shared" si="11"/>
        <v>18719782</v>
      </c>
      <c r="R55" s="14"/>
      <c r="S55" s="16">
        <v>0</v>
      </c>
      <c r="T55" s="15">
        <v>0</v>
      </c>
      <c r="U55" s="14"/>
      <c r="V55" s="12"/>
      <c r="W55" s="12"/>
      <c r="X55" s="12" t="s">
        <v>195</v>
      </c>
      <c r="Y55" s="12" t="s">
        <v>100</v>
      </c>
      <c r="Z55" s="12" t="s">
        <v>100</v>
      </c>
      <c r="AA55" s="12" t="s">
        <v>100</v>
      </c>
      <c r="AB55" s="12" t="s">
        <v>100</v>
      </c>
      <c r="AC55" s="17">
        <v>44105</v>
      </c>
      <c r="AD55" s="12" t="s">
        <v>100</v>
      </c>
      <c r="AE55" s="12" t="s">
        <v>100</v>
      </c>
      <c r="AF55" s="12" t="s">
        <v>100</v>
      </c>
      <c r="AG55" s="12" t="s">
        <v>100</v>
      </c>
      <c r="AH55" s="12" t="s">
        <v>100</v>
      </c>
      <c r="AI55" s="12" t="s">
        <v>100</v>
      </c>
      <c r="AJ55" s="12" t="s">
        <v>100</v>
      </c>
      <c r="AK55" s="12">
        <v>0</v>
      </c>
      <c r="AL55" s="12">
        <v>3212618646</v>
      </c>
      <c r="AM55" s="12" t="s">
        <v>100</v>
      </c>
      <c r="AN55" s="12" t="b">
        <v>0</v>
      </c>
      <c r="AO55" s="12" t="s">
        <v>102</v>
      </c>
      <c r="AP55" s="12" t="b">
        <v>0</v>
      </c>
      <c r="AQ55" s="13">
        <v>0</v>
      </c>
      <c r="AR55" s="14">
        <v>0</v>
      </c>
      <c r="AS55" s="12" t="s">
        <v>100</v>
      </c>
      <c r="AT55" s="12" t="s">
        <v>100</v>
      </c>
      <c r="AU55" s="17">
        <v>44256</v>
      </c>
      <c r="AV55" s="17">
        <v>43891</v>
      </c>
      <c r="AW55" s="12">
        <v>100000</v>
      </c>
      <c r="AX55" s="17">
        <v>43983</v>
      </c>
      <c r="AY55" s="12" t="b">
        <v>0</v>
      </c>
      <c r="AZ55" s="12" t="s">
        <v>100</v>
      </c>
      <c r="BA55" s="12" t="s">
        <v>100</v>
      </c>
      <c r="BB55" s="19" t="s">
        <v>100</v>
      </c>
      <c r="BC55" s="19">
        <v>1149</v>
      </c>
      <c r="BD55" s="12" t="s">
        <v>100</v>
      </c>
      <c r="BE55" s="12" t="b">
        <v>0</v>
      </c>
      <c r="BF55" s="12" t="s">
        <v>100</v>
      </c>
      <c r="BG55" s="12" t="s">
        <v>100</v>
      </c>
      <c r="BH55" s="12">
        <v>618</v>
      </c>
      <c r="BI55" s="12" t="s">
        <v>100</v>
      </c>
      <c r="BJ55" s="12" t="s">
        <v>100</v>
      </c>
      <c r="BK55" s="12" t="b">
        <v>1</v>
      </c>
      <c r="BL55" s="12" t="s">
        <v>100</v>
      </c>
      <c r="BM55" s="12">
        <v>195000</v>
      </c>
      <c r="BN55" s="12" t="s">
        <v>100</v>
      </c>
      <c r="BO55" s="12" t="s">
        <v>100</v>
      </c>
      <c r="BP55" s="12" t="s">
        <v>100</v>
      </c>
      <c r="BQ55" s="12" t="s">
        <v>100</v>
      </c>
      <c r="BR55" s="12" t="s">
        <v>100</v>
      </c>
      <c r="BS55" s="12" t="s">
        <v>348</v>
      </c>
      <c r="BT55" s="12">
        <v>13</v>
      </c>
      <c r="BU55" s="12" t="s">
        <v>100</v>
      </c>
      <c r="BV55" s="12" t="s">
        <v>100</v>
      </c>
      <c r="BW55" s="12" t="s">
        <v>349</v>
      </c>
      <c r="BX55" s="12" t="s">
        <v>100</v>
      </c>
      <c r="BY55" s="12" t="s">
        <v>100</v>
      </c>
      <c r="BZ55" s="12" t="b">
        <v>1</v>
      </c>
      <c r="CA55" s="12">
        <v>18720</v>
      </c>
      <c r="CB55" s="12">
        <v>100000</v>
      </c>
      <c r="CC55" s="12">
        <v>0</v>
      </c>
      <c r="CD55" s="12" t="s">
        <v>350</v>
      </c>
      <c r="CE55" s="12" t="s">
        <v>100</v>
      </c>
      <c r="CF55" s="12" t="s">
        <v>100</v>
      </c>
      <c r="CG55" s="12" t="s">
        <v>100</v>
      </c>
      <c r="CH55" s="12" t="s">
        <v>100</v>
      </c>
      <c r="CI55" s="12" t="s">
        <v>100</v>
      </c>
      <c r="CJ55" s="12" t="s">
        <v>100</v>
      </c>
      <c r="CK55" s="12">
        <v>1</v>
      </c>
      <c r="CL55" s="20"/>
      <c r="CM55" s="16"/>
      <c r="CN55" s="20"/>
      <c r="CO55" s="20"/>
      <c r="CP55" s="21" t="s">
        <v>351</v>
      </c>
    </row>
    <row r="56" spans="1:94" ht="30" customHeight="1" x14ac:dyDescent="0.25">
      <c r="A56" s="9">
        <v>41</v>
      </c>
      <c r="B56" s="103">
        <v>147</v>
      </c>
      <c r="C56" s="10" t="s">
        <v>352</v>
      </c>
      <c r="D56" s="12" t="s">
        <v>353</v>
      </c>
      <c r="E56" s="11" t="s">
        <v>149</v>
      </c>
      <c r="F56" s="11" t="s">
        <v>288</v>
      </c>
      <c r="G56" s="12" t="s">
        <v>151</v>
      </c>
      <c r="H56" s="12" t="s">
        <v>152</v>
      </c>
      <c r="I56" s="11" t="s">
        <v>140</v>
      </c>
      <c r="J56" s="37">
        <v>2925</v>
      </c>
      <c r="K56" s="35">
        <f t="shared" si="0"/>
        <v>1196.5811965811965</v>
      </c>
      <c r="L56" s="14">
        <v>3500000</v>
      </c>
      <c r="M56" s="15">
        <f t="shared" si="1"/>
        <v>3500000</v>
      </c>
      <c r="N56" s="15">
        <v>4387500</v>
      </c>
      <c r="O56" s="15">
        <f t="shared" si="2"/>
        <v>3500000</v>
      </c>
      <c r="P56" s="35">
        <f t="shared" si="3"/>
        <v>1196.5811965811965</v>
      </c>
      <c r="Q56" s="14">
        <f t="shared" si="11"/>
        <v>22219782</v>
      </c>
      <c r="R56" s="14"/>
      <c r="S56" s="16">
        <v>0</v>
      </c>
      <c r="T56" s="15">
        <v>0</v>
      </c>
      <c r="U56" s="14"/>
      <c r="V56" s="12" t="s">
        <v>323</v>
      </c>
      <c r="W56" s="12"/>
      <c r="X56" s="12" t="s">
        <v>324</v>
      </c>
      <c r="Y56" s="12" t="s">
        <v>100</v>
      </c>
      <c r="Z56" s="12" t="s">
        <v>100</v>
      </c>
      <c r="AA56" s="12" t="s">
        <v>100</v>
      </c>
      <c r="AB56" s="12" t="s">
        <v>100</v>
      </c>
      <c r="AC56" s="17">
        <v>44287</v>
      </c>
      <c r="AD56" s="12" t="s">
        <v>100</v>
      </c>
      <c r="AE56" s="12" t="s">
        <v>100</v>
      </c>
      <c r="AF56" s="12" t="s">
        <v>100</v>
      </c>
      <c r="AG56" s="12" t="s">
        <v>100</v>
      </c>
      <c r="AH56" s="12" t="s">
        <v>100</v>
      </c>
      <c r="AI56" s="12" t="s">
        <v>100</v>
      </c>
      <c r="AJ56" s="12" t="s">
        <v>100</v>
      </c>
      <c r="AK56" s="12">
        <v>0</v>
      </c>
      <c r="AL56" s="12" t="s">
        <v>155</v>
      </c>
      <c r="AM56" s="12" t="s">
        <v>100</v>
      </c>
      <c r="AN56" s="12" t="b">
        <v>0</v>
      </c>
      <c r="AO56" s="12" t="s">
        <v>102</v>
      </c>
      <c r="AP56" s="12" t="b">
        <v>0</v>
      </c>
      <c r="AQ56" s="13">
        <v>0</v>
      </c>
      <c r="AR56" s="14">
        <v>0</v>
      </c>
      <c r="AS56" s="12" t="s">
        <v>100</v>
      </c>
      <c r="AT56" s="12" t="s">
        <v>100</v>
      </c>
      <c r="AU56" s="17">
        <v>44531</v>
      </c>
      <c r="AV56" s="17">
        <v>44166</v>
      </c>
      <c r="AW56" s="12">
        <v>319000</v>
      </c>
      <c r="AX56" s="17">
        <v>44531</v>
      </c>
      <c r="AY56" s="12" t="b">
        <v>0</v>
      </c>
      <c r="AZ56" s="12" t="s">
        <v>100</v>
      </c>
      <c r="BA56" s="12" t="s">
        <v>100</v>
      </c>
      <c r="BB56" s="19" t="s">
        <v>100</v>
      </c>
      <c r="BC56" s="19">
        <v>1197</v>
      </c>
      <c r="BD56" s="12" t="s">
        <v>100</v>
      </c>
      <c r="BE56" s="12" t="b">
        <v>0</v>
      </c>
      <c r="BF56" s="12" t="s">
        <v>100</v>
      </c>
      <c r="BG56" s="12" t="s">
        <v>100</v>
      </c>
      <c r="BH56" s="12">
        <v>2925</v>
      </c>
      <c r="BI56" s="12" t="s">
        <v>100</v>
      </c>
      <c r="BJ56" s="12" t="s">
        <v>100</v>
      </c>
      <c r="BK56" s="12" t="b">
        <v>1</v>
      </c>
      <c r="BL56" s="12" t="s">
        <v>100</v>
      </c>
      <c r="BM56" s="12">
        <v>576000</v>
      </c>
      <c r="BN56" s="12" t="s">
        <v>100</v>
      </c>
      <c r="BO56" s="12" t="s">
        <v>100</v>
      </c>
      <c r="BP56" s="12" t="s">
        <v>100</v>
      </c>
      <c r="BQ56" s="12" t="s">
        <v>100</v>
      </c>
      <c r="BR56" s="12" t="s">
        <v>100</v>
      </c>
      <c r="BS56" s="12" t="s">
        <v>325</v>
      </c>
      <c r="BT56" s="12">
        <v>192</v>
      </c>
      <c r="BU56" s="12">
        <v>0</v>
      </c>
      <c r="BV56" s="12" t="s">
        <v>100</v>
      </c>
      <c r="BW56" s="12" t="s">
        <v>354</v>
      </c>
      <c r="BX56" s="12" t="s">
        <v>100</v>
      </c>
      <c r="BY56" s="12" t="s">
        <v>100</v>
      </c>
      <c r="BZ56" s="12" t="b">
        <v>1</v>
      </c>
      <c r="CA56" s="12">
        <v>433920</v>
      </c>
      <c r="CB56" s="12">
        <v>0</v>
      </c>
      <c r="CC56" s="12">
        <v>0</v>
      </c>
      <c r="CD56" s="12" t="s">
        <v>327</v>
      </c>
      <c r="CE56" s="12" t="s">
        <v>100</v>
      </c>
      <c r="CF56" s="12" t="s">
        <v>100</v>
      </c>
      <c r="CG56" s="12" t="s">
        <v>100</v>
      </c>
      <c r="CH56" s="12" t="s">
        <v>100</v>
      </c>
      <c r="CI56" s="12" t="s">
        <v>100</v>
      </c>
      <c r="CJ56" s="12" t="s">
        <v>100</v>
      </c>
      <c r="CK56" s="12">
        <v>1</v>
      </c>
      <c r="CL56" s="20"/>
      <c r="CM56" s="16"/>
      <c r="CN56" s="20"/>
      <c r="CO56" s="20"/>
      <c r="CP56" s="21" t="s">
        <v>355</v>
      </c>
    </row>
    <row r="57" spans="1:94" ht="30" customHeight="1" x14ac:dyDescent="0.25">
      <c r="A57" s="9">
        <v>42</v>
      </c>
      <c r="B57" s="103">
        <v>150</v>
      </c>
      <c r="C57" s="10" t="s">
        <v>356</v>
      </c>
      <c r="D57" s="11" t="s">
        <v>357</v>
      </c>
      <c r="E57" s="11" t="s">
        <v>149</v>
      </c>
      <c r="F57" s="11" t="s">
        <v>288</v>
      </c>
      <c r="G57" s="12" t="s">
        <v>151</v>
      </c>
      <c r="H57" s="12" t="s">
        <v>152</v>
      </c>
      <c r="I57" s="11" t="s">
        <v>98</v>
      </c>
      <c r="J57" s="37">
        <v>3387</v>
      </c>
      <c r="K57" s="35">
        <f t="shared" si="0"/>
        <v>1409.6545615589016</v>
      </c>
      <c r="L57" s="14">
        <v>4774500</v>
      </c>
      <c r="M57" s="15">
        <f t="shared" si="1"/>
        <v>4774500</v>
      </c>
      <c r="N57" s="15">
        <v>5151000</v>
      </c>
      <c r="O57" s="15">
        <f t="shared" si="2"/>
        <v>4774500</v>
      </c>
      <c r="P57" s="35">
        <f t="shared" si="3"/>
        <v>1409.6545615589016</v>
      </c>
      <c r="Q57" s="14">
        <f t="shared" si="11"/>
        <v>26994282</v>
      </c>
      <c r="R57" s="14"/>
      <c r="S57" s="16">
        <v>0</v>
      </c>
      <c r="T57" s="15">
        <v>0</v>
      </c>
      <c r="U57" s="14"/>
      <c r="V57" s="12" t="s">
        <v>358</v>
      </c>
      <c r="W57" s="12"/>
      <c r="X57" s="12" t="s">
        <v>359</v>
      </c>
      <c r="Y57" s="12" t="s">
        <v>100</v>
      </c>
      <c r="Z57" s="12" t="s">
        <v>100</v>
      </c>
      <c r="AA57" s="12" t="s">
        <v>100</v>
      </c>
      <c r="AB57" s="12" t="s">
        <v>100</v>
      </c>
      <c r="AC57" s="17">
        <v>45017</v>
      </c>
      <c r="AD57" s="12" t="s">
        <v>100</v>
      </c>
      <c r="AE57" s="12" t="s">
        <v>100</v>
      </c>
      <c r="AF57" s="12" t="s">
        <v>100</v>
      </c>
      <c r="AG57" s="12" t="s">
        <v>100</v>
      </c>
      <c r="AH57" s="12" t="s">
        <v>100</v>
      </c>
      <c r="AI57" s="12" t="s">
        <v>100</v>
      </c>
      <c r="AJ57" s="12" t="s">
        <v>100</v>
      </c>
      <c r="AK57" s="12">
        <v>0</v>
      </c>
      <c r="AL57" s="12" t="s">
        <v>155</v>
      </c>
      <c r="AM57" s="12" t="s">
        <v>100</v>
      </c>
      <c r="AN57" s="12" t="b">
        <v>0</v>
      </c>
      <c r="AO57" s="12" t="s">
        <v>102</v>
      </c>
      <c r="AP57" s="12" t="b">
        <v>0</v>
      </c>
      <c r="AQ57" s="13">
        <v>0</v>
      </c>
      <c r="AR57" s="14">
        <v>0</v>
      </c>
      <c r="AS57" s="12" t="s">
        <v>100</v>
      </c>
      <c r="AT57" s="12" t="s">
        <v>100</v>
      </c>
      <c r="AU57" s="17">
        <v>45261</v>
      </c>
      <c r="AV57" s="17">
        <v>44563</v>
      </c>
      <c r="AW57" s="12">
        <v>300000</v>
      </c>
      <c r="AX57" s="17">
        <v>44928</v>
      </c>
      <c r="AY57" s="12" t="b">
        <v>0</v>
      </c>
      <c r="AZ57" s="12" t="s">
        <v>100</v>
      </c>
      <c r="BA57" s="12" t="s">
        <v>100</v>
      </c>
      <c r="BB57" s="19" t="s">
        <v>100</v>
      </c>
      <c r="BC57" s="19">
        <v>34819</v>
      </c>
      <c r="BD57" s="12" t="s">
        <v>100</v>
      </c>
      <c r="BE57" s="12" t="b">
        <v>0</v>
      </c>
      <c r="BF57" s="12" t="s">
        <v>100</v>
      </c>
      <c r="BG57" s="12" t="s">
        <v>100</v>
      </c>
      <c r="BH57" s="12">
        <v>3434</v>
      </c>
      <c r="BI57" s="12" t="s">
        <v>100</v>
      </c>
      <c r="BJ57" s="12" t="s">
        <v>100</v>
      </c>
      <c r="BK57" s="12" t="b">
        <v>1</v>
      </c>
      <c r="BL57" s="12" t="s">
        <v>100</v>
      </c>
      <c r="BM57" s="12">
        <v>282000</v>
      </c>
      <c r="BN57" s="12" t="s">
        <v>100</v>
      </c>
      <c r="BO57" s="12" t="s">
        <v>100</v>
      </c>
      <c r="BP57" s="12" t="s">
        <v>100</v>
      </c>
      <c r="BQ57" s="12" t="s">
        <v>100</v>
      </c>
      <c r="BR57" s="12" t="s">
        <v>100</v>
      </c>
      <c r="BS57" s="12" t="s">
        <v>360</v>
      </c>
      <c r="BT57" s="12">
        <v>94</v>
      </c>
      <c r="BU57" s="12" t="s">
        <v>100</v>
      </c>
      <c r="BV57" s="12" t="s">
        <v>100</v>
      </c>
      <c r="BW57" s="12" t="s">
        <v>361</v>
      </c>
      <c r="BX57" s="12" t="s">
        <v>100</v>
      </c>
      <c r="BY57" s="12" t="s">
        <v>100</v>
      </c>
      <c r="BZ57" s="12" t="b">
        <v>1</v>
      </c>
      <c r="CA57" s="12">
        <v>215000</v>
      </c>
      <c r="CB57" s="12" t="s">
        <v>100</v>
      </c>
      <c r="CC57" s="12">
        <v>0</v>
      </c>
      <c r="CD57" s="12" t="s">
        <v>362</v>
      </c>
      <c r="CE57" s="12" t="s">
        <v>100</v>
      </c>
      <c r="CF57" s="12" t="s">
        <v>100</v>
      </c>
      <c r="CG57" s="12" t="s">
        <v>100</v>
      </c>
      <c r="CH57" s="12" t="s">
        <v>100</v>
      </c>
      <c r="CI57" s="12" t="s">
        <v>100</v>
      </c>
      <c r="CJ57" s="12" t="s">
        <v>100</v>
      </c>
      <c r="CK57" s="12">
        <v>1</v>
      </c>
      <c r="CL57" s="20" t="s">
        <v>332</v>
      </c>
      <c r="CM57" s="16">
        <v>2703132</v>
      </c>
      <c r="CN57" s="23">
        <f>O57-CM57</f>
        <v>2071368</v>
      </c>
      <c r="CO57" s="20"/>
      <c r="CP57" s="21" t="s">
        <v>363</v>
      </c>
    </row>
    <row r="58" spans="1:94" ht="30" customHeight="1" x14ac:dyDescent="0.25">
      <c r="A58" s="9">
        <v>43</v>
      </c>
      <c r="B58" s="103">
        <v>148</v>
      </c>
      <c r="C58" s="10" t="s">
        <v>364</v>
      </c>
      <c r="D58" s="12" t="s">
        <v>365</v>
      </c>
      <c r="E58" s="11" t="s">
        <v>149</v>
      </c>
      <c r="F58" s="11" t="s">
        <v>288</v>
      </c>
      <c r="G58" s="12" t="s">
        <v>151</v>
      </c>
      <c r="H58" s="12" t="s">
        <v>152</v>
      </c>
      <c r="I58" s="11" t="s">
        <v>140</v>
      </c>
      <c r="J58" s="37">
        <v>2541</v>
      </c>
      <c r="K58" s="35">
        <f t="shared" si="0"/>
        <v>1430.5391578118852</v>
      </c>
      <c r="L58" s="14">
        <v>3635000</v>
      </c>
      <c r="M58" s="15">
        <f t="shared" si="1"/>
        <v>3635000</v>
      </c>
      <c r="N58" s="15">
        <v>3811500</v>
      </c>
      <c r="O58" s="15">
        <f t="shared" si="2"/>
        <v>3635000</v>
      </c>
      <c r="P58" s="35">
        <f t="shared" si="3"/>
        <v>1430.5391578118852</v>
      </c>
      <c r="Q58" s="14">
        <f t="shared" si="11"/>
        <v>30629282</v>
      </c>
      <c r="R58" s="14"/>
      <c r="S58" s="16">
        <v>0</v>
      </c>
      <c r="T58" s="15">
        <v>0</v>
      </c>
      <c r="U58" s="14"/>
      <c r="V58" s="12" t="s">
        <v>323</v>
      </c>
      <c r="W58" s="12"/>
      <c r="X58" s="12" t="s">
        <v>324</v>
      </c>
      <c r="Y58" s="12" t="s">
        <v>100</v>
      </c>
      <c r="Z58" s="12" t="s">
        <v>100</v>
      </c>
      <c r="AA58" s="12" t="s">
        <v>100</v>
      </c>
      <c r="AB58" s="12" t="s">
        <v>100</v>
      </c>
      <c r="AC58" s="17">
        <v>44287</v>
      </c>
      <c r="AD58" s="12" t="s">
        <v>100</v>
      </c>
      <c r="AE58" s="12" t="s">
        <v>100</v>
      </c>
      <c r="AF58" s="12" t="s">
        <v>100</v>
      </c>
      <c r="AG58" s="12" t="s">
        <v>100</v>
      </c>
      <c r="AH58" s="12" t="s">
        <v>100</v>
      </c>
      <c r="AI58" s="12" t="s">
        <v>100</v>
      </c>
      <c r="AJ58" s="12" t="s">
        <v>100</v>
      </c>
      <c r="AK58" s="12">
        <v>0</v>
      </c>
      <c r="AL58" s="12" t="s">
        <v>155</v>
      </c>
      <c r="AM58" s="12" t="s">
        <v>100</v>
      </c>
      <c r="AN58" s="12" t="b">
        <v>0</v>
      </c>
      <c r="AO58" s="12" t="s">
        <v>102</v>
      </c>
      <c r="AP58" s="12" t="b">
        <v>0</v>
      </c>
      <c r="AQ58" s="13">
        <v>0</v>
      </c>
      <c r="AR58" s="14">
        <v>0</v>
      </c>
      <c r="AS58" s="12" t="s">
        <v>100</v>
      </c>
      <c r="AT58" s="12" t="s">
        <v>100</v>
      </c>
      <c r="AU58" s="17">
        <v>44531</v>
      </c>
      <c r="AV58" s="17">
        <v>44166</v>
      </c>
      <c r="AW58" s="12">
        <v>330000</v>
      </c>
      <c r="AX58" s="17">
        <v>44531</v>
      </c>
      <c r="AY58" s="12" t="b">
        <v>0</v>
      </c>
      <c r="AZ58" s="12" t="s">
        <v>100</v>
      </c>
      <c r="BA58" s="12" t="s">
        <v>100</v>
      </c>
      <c r="BB58" s="19" t="s">
        <v>100</v>
      </c>
      <c r="BC58" s="19">
        <v>1431</v>
      </c>
      <c r="BD58" s="12" t="s">
        <v>100</v>
      </c>
      <c r="BE58" s="12" t="b">
        <v>0</v>
      </c>
      <c r="BF58" s="12" t="s">
        <v>100</v>
      </c>
      <c r="BG58" s="12" t="s">
        <v>100</v>
      </c>
      <c r="BH58" s="12">
        <v>2541</v>
      </c>
      <c r="BI58" s="12" t="s">
        <v>100</v>
      </c>
      <c r="BJ58" s="12" t="s">
        <v>100</v>
      </c>
      <c r="BK58" s="12" t="b">
        <v>1</v>
      </c>
      <c r="BL58" s="12" t="s">
        <v>100</v>
      </c>
      <c r="BM58" s="12">
        <v>585000</v>
      </c>
      <c r="BN58" s="12" t="s">
        <v>100</v>
      </c>
      <c r="BO58" s="12" t="s">
        <v>100</v>
      </c>
      <c r="BP58" s="12" t="s">
        <v>100</v>
      </c>
      <c r="BQ58" s="12" t="s">
        <v>100</v>
      </c>
      <c r="BR58" s="12" t="s">
        <v>100</v>
      </c>
      <c r="BS58" s="12" t="s">
        <v>325</v>
      </c>
      <c r="BT58" s="12">
        <v>195</v>
      </c>
      <c r="BU58" s="12">
        <v>0</v>
      </c>
      <c r="BV58" s="12" t="s">
        <v>100</v>
      </c>
      <c r="BW58" s="12" t="s">
        <v>366</v>
      </c>
      <c r="BX58" s="12" t="s">
        <v>100</v>
      </c>
      <c r="BY58" s="12" t="s">
        <v>100</v>
      </c>
      <c r="BZ58" s="12" t="b">
        <v>1</v>
      </c>
      <c r="CA58" s="12">
        <v>440700</v>
      </c>
      <c r="CB58" s="12">
        <v>0</v>
      </c>
      <c r="CC58" s="12">
        <v>0</v>
      </c>
      <c r="CD58" s="12" t="s">
        <v>327</v>
      </c>
      <c r="CE58" s="12" t="s">
        <v>100</v>
      </c>
      <c r="CF58" s="12" t="s">
        <v>100</v>
      </c>
      <c r="CG58" s="12" t="s">
        <v>100</v>
      </c>
      <c r="CH58" s="12" t="s">
        <v>100</v>
      </c>
      <c r="CI58" s="12" t="s">
        <v>100</v>
      </c>
      <c r="CJ58" s="12" t="s">
        <v>100</v>
      </c>
      <c r="CK58" s="12">
        <v>1</v>
      </c>
      <c r="CL58" s="20"/>
      <c r="CM58" s="16"/>
      <c r="CN58" s="20"/>
      <c r="CO58" s="20"/>
      <c r="CP58" s="21" t="s">
        <v>367</v>
      </c>
    </row>
    <row r="59" spans="1:94" ht="30" customHeight="1" x14ac:dyDescent="0.25">
      <c r="A59" s="9">
        <v>44</v>
      </c>
      <c r="B59" s="103">
        <v>151</v>
      </c>
      <c r="C59" s="10" t="s">
        <v>368</v>
      </c>
      <c r="D59" s="12" t="s">
        <v>369</v>
      </c>
      <c r="E59" s="11" t="s">
        <v>149</v>
      </c>
      <c r="F59" s="11" t="s">
        <v>288</v>
      </c>
      <c r="G59" s="12" t="s">
        <v>151</v>
      </c>
      <c r="H59" s="12" t="s">
        <v>152</v>
      </c>
      <c r="I59" s="11" t="s">
        <v>140</v>
      </c>
      <c r="J59" s="37">
        <v>11078</v>
      </c>
      <c r="K59" s="35">
        <f t="shared" si="0"/>
        <v>1624.8420292471565</v>
      </c>
      <c r="L59" s="14">
        <v>18000000</v>
      </c>
      <c r="M59" s="15">
        <f t="shared" si="1"/>
        <v>18000000</v>
      </c>
      <c r="N59" s="15">
        <v>16617000</v>
      </c>
      <c r="O59" s="15">
        <f t="shared" si="2"/>
        <v>16617000</v>
      </c>
      <c r="P59" s="35">
        <f t="shared" si="3"/>
        <v>1500</v>
      </c>
      <c r="Q59" s="14">
        <f t="shared" si="11"/>
        <v>47246282</v>
      </c>
      <c r="R59" s="14"/>
      <c r="S59" s="16">
        <v>0</v>
      </c>
      <c r="T59" s="15">
        <v>0</v>
      </c>
      <c r="U59" s="14">
        <v>1383000</v>
      </c>
      <c r="V59" s="12" t="s">
        <v>323</v>
      </c>
      <c r="W59" s="12"/>
      <c r="X59" s="12" t="s">
        <v>324</v>
      </c>
      <c r="Y59" s="12" t="s">
        <v>100</v>
      </c>
      <c r="Z59" s="12" t="s">
        <v>100</v>
      </c>
      <c r="AA59" s="12" t="s">
        <v>100</v>
      </c>
      <c r="AB59" s="12" t="s">
        <v>100</v>
      </c>
      <c r="AC59" s="17">
        <v>44287</v>
      </c>
      <c r="AD59" s="12" t="s">
        <v>100</v>
      </c>
      <c r="AE59" s="12" t="s">
        <v>100</v>
      </c>
      <c r="AF59" s="12" t="s">
        <v>100</v>
      </c>
      <c r="AG59" s="12" t="s">
        <v>100</v>
      </c>
      <c r="AH59" s="12" t="s">
        <v>100</v>
      </c>
      <c r="AI59" s="12" t="s">
        <v>100</v>
      </c>
      <c r="AJ59" s="12" t="s">
        <v>100</v>
      </c>
      <c r="AK59" s="12">
        <v>0</v>
      </c>
      <c r="AL59" s="12" t="s">
        <v>155</v>
      </c>
      <c r="AM59" s="12" t="s">
        <v>100</v>
      </c>
      <c r="AN59" s="12" t="b">
        <v>0</v>
      </c>
      <c r="AO59" s="12" t="s">
        <v>143</v>
      </c>
      <c r="AP59" s="12" t="b">
        <v>0</v>
      </c>
      <c r="AQ59" s="13">
        <v>0</v>
      </c>
      <c r="AR59" s="14">
        <v>0</v>
      </c>
      <c r="AS59" s="12" t="s">
        <v>100</v>
      </c>
      <c r="AT59" s="12" t="s">
        <v>100</v>
      </c>
      <c r="AU59" s="17">
        <v>44896</v>
      </c>
      <c r="AV59" s="17">
        <v>44166</v>
      </c>
      <c r="AW59" s="12">
        <v>1600000</v>
      </c>
      <c r="AX59" s="17">
        <v>44531</v>
      </c>
      <c r="AY59" s="12" t="b">
        <v>0</v>
      </c>
      <c r="AZ59" s="12" t="s">
        <v>100</v>
      </c>
      <c r="BA59" s="12" t="s">
        <v>100</v>
      </c>
      <c r="BB59" s="19" t="s">
        <v>100</v>
      </c>
      <c r="BC59" s="19">
        <v>1625</v>
      </c>
      <c r="BD59" s="12" t="s">
        <v>100</v>
      </c>
      <c r="BE59" s="12" t="b">
        <v>0</v>
      </c>
      <c r="BF59" s="12" t="s">
        <v>100</v>
      </c>
      <c r="BG59" s="12" t="s">
        <v>100</v>
      </c>
      <c r="BH59" s="12">
        <v>11078</v>
      </c>
      <c r="BI59" s="12" t="s">
        <v>100</v>
      </c>
      <c r="BJ59" s="12" t="s">
        <v>100</v>
      </c>
      <c r="BK59" s="12" t="b">
        <v>1</v>
      </c>
      <c r="BL59" s="12" t="s">
        <v>100</v>
      </c>
      <c r="BM59" s="12">
        <v>3400000</v>
      </c>
      <c r="BN59" s="12" t="s">
        <v>100</v>
      </c>
      <c r="BO59" s="12" t="s">
        <v>100</v>
      </c>
      <c r="BP59" s="12" t="s">
        <v>100</v>
      </c>
      <c r="BQ59" s="12" t="s">
        <v>100</v>
      </c>
      <c r="BR59" s="12" t="s">
        <v>100</v>
      </c>
      <c r="BS59" s="12" t="s">
        <v>325</v>
      </c>
      <c r="BT59" s="12">
        <v>1146</v>
      </c>
      <c r="BU59" s="12">
        <v>0</v>
      </c>
      <c r="BV59" s="12" t="s">
        <v>100</v>
      </c>
      <c r="BW59" s="12" t="s">
        <v>370</v>
      </c>
      <c r="BX59" s="12" t="s">
        <v>100</v>
      </c>
      <c r="BY59" s="12" t="s">
        <v>100</v>
      </c>
      <c r="BZ59" s="12" t="b">
        <v>1</v>
      </c>
      <c r="CA59" s="12">
        <v>2600000</v>
      </c>
      <c r="CB59" s="12">
        <v>0</v>
      </c>
      <c r="CC59" s="12">
        <v>0</v>
      </c>
      <c r="CD59" s="12" t="s">
        <v>327</v>
      </c>
      <c r="CE59" s="12" t="s">
        <v>100</v>
      </c>
      <c r="CF59" s="12" t="s">
        <v>100</v>
      </c>
      <c r="CG59" s="12" t="s">
        <v>100</v>
      </c>
      <c r="CH59" s="12" t="s">
        <v>100</v>
      </c>
      <c r="CI59" s="12" t="s">
        <v>100</v>
      </c>
      <c r="CJ59" s="12" t="s">
        <v>100</v>
      </c>
      <c r="CK59" s="12">
        <v>1</v>
      </c>
      <c r="CL59" s="20"/>
      <c r="CM59" s="16"/>
      <c r="CN59" s="20"/>
      <c r="CO59" s="20"/>
      <c r="CP59" s="21" t="s">
        <v>371</v>
      </c>
    </row>
    <row r="60" spans="1:94" ht="30" customHeight="1" x14ac:dyDescent="0.25">
      <c r="A60" s="9">
        <v>45</v>
      </c>
      <c r="B60" s="103">
        <v>152</v>
      </c>
      <c r="C60" s="10" t="s">
        <v>372</v>
      </c>
      <c r="D60" s="12" t="s">
        <v>373</v>
      </c>
      <c r="E60" s="11" t="s">
        <v>149</v>
      </c>
      <c r="F60" s="11" t="s">
        <v>288</v>
      </c>
      <c r="G60" s="12" t="s">
        <v>151</v>
      </c>
      <c r="H60" s="12" t="s">
        <v>152</v>
      </c>
      <c r="I60" s="11" t="s">
        <v>98</v>
      </c>
      <c r="J60" s="37">
        <v>2692</v>
      </c>
      <c r="K60" s="35">
        <f t="shared" si="0"/>
        <v>1634.4725111441307</v>
      </c>
      <c r="L60" s="14">
        <v>4400000</v>
      </c>
      <c r="M60" s="15">
        <f t="shared" si="1"/>
        <v>4400000</v>
      </c>
      <c r="N60" s="15">
        <v>4038000</v>
      </c>
      <c r="O60" s="15">
        <f t="shared" si="2"/>
        <v>4038000</v>
      </c>
      <c r="P60" s="35">
        <f t="shared" si="3"/>
        <v>1500</v>
      </c>
      <c r="Q60" s="14">
        <f t="shared" si="11"/>
        <v>51284282</v>
      </c>
      <c r="R60" s="14"/>
      <c r="S60" s="16">
        <v>0</v>
      </c>
      <c r="T60" s="15">
        <v>0</v>
      </c>
      <c r="U60" s="14">
        <v>362000</v>
      </c>
      <c r="V60" s="12" t="s">
        <v>374</v>
      </c>
      <c r="W60" s="12"/>
      <c r="X60" s="12" t="s">
        <v>359</v>
      </c>
      <c r="Y60" s="12" t="s">
        <v>100</v>
      </c>
      <c r="Z60" s="12" t="s">
        <v>100</v>
      </c>
      <c r="AA60" s="12" t="s">
        <v>100</v>
      </c>
      <c r="AB60" s="12" t="s">
        <v>100</v>
      </c>
      <c r="AC60" s="17">
        <v>45293</v>
      </c>
      <c r="AD60" s="12" t="s">
        <v>100</v>
      </c>
      <c r="AE60" s="12" t="s">
        <v>100</v>
      </c>
      <c r="AF60" s="12" t="s">
        <v>100</v>
      </c>
      <c r="AG60" s="12" t="s">
        <v>100</v>
      </c>
      <c r="AH60" s="12" t="s">
        <v>100</v>
      </c>
      <c r="AI60" s="12" t="s">
        <v>100</v>
      </c>
      <c r="AJ60" s="12" t="s">
        <v>100</v>
      </c>
      <c r="AK60" s="12">
        <v>0</v>
      </c>
      <c r="AL60" s="12" t="s">
        <v>155</v>
      </c>
      <c r="AM60" s="12" t="s">
        <v>100</v>
      </c>
      <c r="AN60" s="12" t="b">
        <v>0</v>
      </c>
      <c r="AO60" s="12" t="s">
        <v>143</v>
      </c>
      <c r="AP60" s="12" t="b">
        <v>0</v>
      </c>
      <c r="AQ60" s="13">
        <v>0</v>
      </c>
      <c r="AR60" s="14">
        <v>0</v>
      </c>
      <c r="AS60" s="12"/>
      <c r="AT60" s="12" t="s">
        <v>100</v>
      </c>
      <c r="AU60" s="17">
        <v>45659</v>
      </c>
      <c r="AV60" s="17">
        <v>44835</v>
      </c>
      <c r="AW60" s="12">
        <v>400000</v>
      </c>
      <c r="AX60" s="17">
        <v>45231</v>
      </c>
      <c r="AY60" s="12" t="b">
        <v>0</v>
      </c>
      <c r="AZ60" s="12" t="s">
        <v>100</v>
      </c>
      <c r="BA60" s="12" t="s">
        <v>100</v>
      </c>
      <c r="BB60" s="19" t="s">
        <v>100</v>
      </c>
      <c r="BC60" s="19">
        <v>838</v>
      </c>
      <c r="BD60" s="12" t="s">
        <v>100</v>
      </c>
      <c r="BE60" s="12" t="b">
        <v>0</v>
      </c>
      <c r="BF60" s="12" t="s">
        <v>100</v>
      </c>
      <c r="BG60" s="12" t="s">
        <v>100</v>
      </c>
      <c r="BH60" s="12">
        <v>5248</v>
      </c>
      <c r="BI60" s="12" t="s">
        <v>100</v>
      </c>
      <c r="BJ60" s="12" t="s">
        <v>100</v>
      </c>
      <c r="BK60" s="12" t="b">
        <v>1</v>
      </c>
      <c r="BL60" s="12" t="s">
        <v>100</v>
      </c>
      <c r="BM60" s="12">
        <v>130000</v>
      </c>
      <c r="BN60" s="12" t="s">
        <v>100</v>
      </c>
      <c r="BO60" s="12" t="s">
        <v>100</v>
      </c>
      <c r="BP60" s="12" t="s">
        <v>100</v>
      </c>
      <c r="BQ60" s="12" t="s">
        <v>100</v>
      </c>
      <c r="BR60" s="12" t="s">
        <v>100</v>
      </c>
      <c r="BS60" s="12" t="s">
        <v>375</v>
      </c>
      <c r="BT60" s="12">
        <v>136</v>
      </c>
      <c r="BU60" s="12" t="s">
        <v>100</v>
      </c>
      <c r="BV60" s="12" t="s">
        <v>100</v>
      </c>
      <c r="BW60" s="12" t="s">
        <v>376</v>
      </c>
      <c r="BX60" s="12" t="s">
        <v>100</v>
      </c>
      <c r="BY60" s="12" t="s">
        <v>100</v>
      </c>
      <c r="BZ60" s="12" t="b">
        <v>1</v>
      </c>
      <c r="CA60" s="12">
        <v>308000</v>
      </c>
      <c r="CB60" s="12">
        <v>0</v>
      </c>
      <c r="CC60" s="12">
        <v>0</v>
      </c>
      <c r="CD60" s="12" t="s">
        <v>362</v>
      </c>
      <c r="CE60" s="12" t="s">
        <v>100</v>
      </c>
      <c r="CF60" s="12" t="s">
        <v>100</v>
      </c>
      <c r="CG60" s="12" t="s">
        <v>100</v>
      </c>
      <c r="CH60" s="12" t="s">
        <v>100</v>
      </c>
      <c r="CI60" s="12" t="s">
        <v>100</v>
      </c>
      <c r="CJ60" s="12" t="s">
        <v>100</v>
      </c>
      <c r="CK60" s="12">
        <v>1</v>
      </c>
      <c r="CL60" s="20"/>
      <c r="CM60" s="16"/>
      <c r="CN60" s="20"/>
      <c r="CO60" s="20"/>
      <c r="CP60" s="21" t="s">
        <v>377</v>
      </c>
    </row>
    <row r="61" spans="1:94" ht="30" customHeight="1" x14ac:dyDescent="0.25">
      <c r="A61" s="9">
        <v>46</v>
      </c>
      <c r="B61" s="103">
        <v>153</v>
      </c>
      <c r="C61" s="10" t="s">
        <v>378</v>
      </c>
      <c r="D61" s="12" t="s">
        <v>379</v>
      </c>
      <c r="E61" s="11" t="s">
        <v>149</v>
      </c>
      <c r="F61" s="11" t="s">
        <v>288</v>
      </c>
      <c r="G61" s="12" t="s">
        <v>151</v>
      </c>
      <c r="H61" s="12" t="s">
        <v>152</v>
      </c>
      <c r="I61" s="11" t="s">
        <v>98</v>
      </c>
      <c r="J61" s="37">
        <v>3499</v>
      </c>
      <c r="K61" s="35">
        <f t="shared" si="0"/>
        <v>1714.7756501857673</v>
      </c>
      <c r="L61" s="14">
        <v>6000000</v>
      </c>
      <c r="M61" s="15">
        <f t="shared" si="1"/>
        <v>6000000</v>
      </c>
      <c r="N61" s="15">
        <v>5248500</v>
      </c>
      <c r="O61" s="15">
        <f t="shared" si="2"/>
        <v>5248500</v>
      </c>
      <c r="P61" s="35">
        <f t="shared" si="3"/>
        <v>1500</v>
      </c>
      <c r="Q61" s="14">
        <f t="shared" si="11"/>
        <v>56532782</v>
      </c>
      <c r="R61" s="14"/>
      <c r="S61" s="16">
        <v>0</v>
      </c>
      <c r="T61" s="15">
        <v>0</v>
      </c>
      <c r="U61" s="14">
        <v>751500</v>
      </c>
      <c r="V61" s="12" t="s">
        <v>374</v>
      </c>
      <c r="W61" s="12"/>
      <c r="X61" s="12" t="s">
        <v>359</v>
      </c>
      <c r="Y61" s="12" t="s">
        <v>100</v>
      </c>
      <c r="Z61" s="12" t="s">
        <v>100</v>
      </c>
      <c r="AA61" s="12" t="s">
        <v>100</v>
      </c>
      <c r="AB61" s="12" t="s">
        <v>100</v>
      </c>
      <c r="AC61" s="17">
        <v>45293</v>
      </c>
      <c r="AD61" s="12" t="s">
        <v>100</v>
      </c>
      <c r="AE61" s="12" t="s">
        <v>100</v>
      </c>
      <c r="AF61" s="12" t="s">
        <v>100</v>
      </c>
      <c r="AG61" s="12" t="s">
        <v>100</v>
      </c>
      <c r="AH61" s="12" t="s">
        <v>100</v>
      </c>
      <c r="AI61" s="12" t="s">
        <v>100</v>
      </c>
      <c r="AJ61" s="12" t="s">
        <v>100</v>
      </c>
      <c r="AK61" s="12">
        <v>0</v>
      </c>
      <c r="AL61" s="12" t="s">
        <v>155</v>
      </c>
      <c r="AM61" s="12" t="s">
        <v>100</v>
      </c>
      <c r="AN61" s="12" t="b">
        <v>0</v>
      </c>
      <c r="AO61" s="12" t="s">
        <v>143</v>
      </c>
      <c r="AP61" s="12" t="b">
        <v>0</v>
      </c>
      <c r="AQ61" s="13">
        <v>0</v>
      </c>
      <c r="AR61" s="14">
        <v>0</v>
      </c>
      <c r="AS61" s="12"/>
      <c r="AT61" s="12" t="s">
        <v>100</v>
      </c>
      <c r="AU61" s="17">
        <v>45659</v>
      </c>
      <c r="AV61" s="17">
        <v>44835</v>
      </c>
      <c r="AW61" s="12">
        <v>500000</v>
      </c>
      <c r="AX61" s="17">
        <v>45231</v>
      </c>
      <c r="AY61" s="12" t="b">
        <v>0</v>
      </c>
      <c r="AZ61" s="12" t="s">
        <v>100</v>
      </c>
      <c r="BA61" s="12" t="s">
        <v>100</v>
      </c>
      <c r="BB61" s="19" t="s">
        <v>100</v>
      </c>
      <c r="BC61" s="19">
        <v>1715</v>
      </c>
      <c r="BD61" s="12" t="s">
        <v>100</v>
      </c>
      <c r="BE61" s="12" t="b">
        <v>0</v>
      </c>
      <c r="BF61" s="12" t="s">
        <v>100</v>
      </c>
      <c r="BG61" s="12" t="s">
        <v>100</v>
      </c>
      <c r="BH61" s="12">
        <v>3499</v>
      </c>
      <c r="BI61" s="12" t="s">
        <v>100</v>
      </c>
      <c r="BJ61" s="12" t="s">
        <v>100</v>
      </c>
      <c r="BK61" s="12" t="b">
        <v>1</v>
      </c>
      <c r="BL61" s="12" t="s">
        <v>100</v>
      </c>
      <c r="BM61" s="12">
        <v>1500000</v>
      </c>
      <c r="BN61" s="12" t="s">
        <v>100</v>
      </c>
      <c r="BO61" s="12" t="s">
        <v>100</v>
      </c>
      <c r="BP61" s="12" t="s">
        <v>100</v>
      </c>
      <c r="BQ61" s="12" t="s">
        <v>100</v>
      </c>
      <c r="BR61" s="12" t="s">
        <v>100</v>
      </c>
      <c r="BS61" s="12" t="s">
        <v>375</v>
      </c>
      <c r="BT61" s="12">
        <v>273</v>
      </c>
      <c r="BU61" s="12" t="s">
        <v>100</v>
      </c>
      <c r="BV61" s="12" t="s">
        <v>100</v>
      </c>
      <c r="BW61" s="12" t="s">
        <v>376</v>
      </c>
      <c r="BX61" s="12" t="s">
        <v>100</v>
      </c>
      <c r="BY61" s="12" t="s">
        <v>100</v>
      </c>
      <c r="BZ61" s="12" t="b">
        <v>1</v>
      </c>
      <c r="CA61" s="12">
        <v>620000</v>
      </c>
      <c r="CB61" s="12">
        <v>0</v>
      </c>
      <c r="CC61" s="12">
        <v>0</v>
      </c>
      <c r="CD61" s="12" t="s">
        <v>362</v>
      </c>
      <c r="CE61" s="12" t="s">
        <v>100</v>
      </c>
      <c r="CF61" s="12" t="s">
        <v>100</v>
      </c>
      <c r="CG61" s="12" t="s">
        <v>100</v>
      </c>
      <c r="CH61" s="12" t="s">
        <v>100</v>
      </c>
      <c r="CI61" s="12" t="s">
        <v>100</v>
      </c>
      <c r="CJ61" s="12" t="s">
        <v>100</v>
      </c>
      <c r="CK61" s="12">
        <v>1</v>
      </c>
      <c r="CL61" s="20"/>
      <c r="CM61" s="16"/>
      <c r="CN61" s="20"/>
      <c r="CO61" s="20"/>
      <c r="CP61" s="21" t="s">
        <v>380</v>
      </c>
    </row>
    <row r="62" spans="1:94" ht="30" customHeight="1" x14ac:dyDescent="0.25">
      <c r="A62" s="9">
        <v>47</v>
      </c>
      <c r="B62" s="103">
        <v>154</v>
      </c>
      <c r="C62" s="10" t="s">
        <v>381</v>
      </c>
      <c r="D62" s="12" t="s">
        <v>382</v>
      </c>
      <c r="E62" s="11" t="s">
        <v>149</v>
      </c>
      <c r="F62" s="11" t="s">
        <v>288</v>
      </c>
      <c r="G62" s="12" t="s">
        <v>151</v>
      </c>
      <c r="H62" s="12" t="s">
        <v>152</v>
      </c>
      <c r="I62" s="11" t="s">
        <v>98</v>
      </c>
      <c r="J62" s="37">
        <v>1028</v>
      </c>
      <c r="K62" s="35">
        <f t="shared" si="0"/>
        <v>1848.2490272373541</v>
      </c>
      <c r="L62" s="14">
        <v>1900000</v>
      </c>
      <c r="M62" s="15">
        <f t="shared" si="1"/>
        <v>1900000</v>
      </c>
      <c r="N62" s="15">
        <v>1542000</v>
      </c>
      <c r="O62" s="15">
        <f t="shared" si="2"/>
        <v>1542000</v>
      </c>
      <c r="P62" s="35">
        <f t="shared" si="3"/>
        <v>1500</v>
      </c>
      <c r="Q62" s="14">
        <f t="shared" si="11"/>
        <v>58074782</v>
      </c>
      <c r="R62" s="14"/>
      <c r="S62" s="16">
        <v>0</v>
      </c>
      <c r="T62" s="15">
        <v>0</v>
      </c>
      <c r="U62" s="14">
        <v>358000</v>
      </c>
      <c r="V62" s="12" t="s">
        <v>323</v>
      </c>
      <c r="W62" s="12"/>
      <c r="X62" s="12" t="s">
        <v>324</v>
      </c>
      <c r="Y62" s="12" t="s">
        <v>100</v>
      </c>
      <c r="Z62" s="12" t="s">
        <v>100</v>
      </c>
      <c r="AA62" s="12" t="s">
        <v>100</v>
      </c>
      <c r="AB62" s="12" t="s">
        <v>100</v>
      </c>
      <c r="AC62" s="17">
        <v>44287</v>
      </c>
      <c r="AD62" s="12" t="s">
        <v>100</v>
      </c>
      <c r="AE62" s="12" t="s">
        <v>100</v>
      </c>
      <c r="AF62" s="12" t="s">
        <v>100</v>
      </c>
      <c r="AG62" s="12" t="s">
        <v>100</v>
      </c>
      <c r="AH62" s="12" t="s">
        <v>100</v>
      </c>
      <c r="AI62" s="12" t="s">
        <v>100</v>
      </c>
      <c r="AJ62" s="12" t="s">
        <v>100</v>
      </c>
      <c r="AK62" s="12">
        <v>0</v>
      </c>
      <c r="AL62" s="12" t="s">
        <v>155</v>
      </c>
      <c r="AM62" s="12" t="s">
        <v>100</v>
      </c>
      <c r="AN62" s="12" t="b">
        <v>0</v>
      </c>
      <c r="AO62" s="12" t="s">
        <v>143</v>
      </c>
      <c r="AP62" s="12" t="b">
        <v>0</v>
      </c>
      <c r="AQ62" s="13">
        <v>0</v>
      </c>
      <c r="AR62" s="14">
        <v>0</v>
      </c>
      <c r="AS62" s="12" t="s">
        <v>100</v>
      </c>
      <c r="AT62" s="12" t="s">
        <v>100</v>
      </c>
      <c r="AU62" s="17">
        <v>44531</v>
      </c>
      <c r="AV62" s="17">
        <v>44166</v>
      </c>
      <c r="AW62" s="12">
        <v>172000</v>
      </c>
      <c r="AX62" s="17">
        <v>44531</v>
      </c>
      <c r="AY62" s="12" t="b">
        <v>0</v>
      </c>
      <c r="AZ62" s="12" t="s">
        <v>100</v>
      </c>
      <c r="BA62" s="12" t="s">
        <v>100</v>
      </c>
      <c r="BB62" s="19" t="s">
        <v>100</v>
      </c>
      <c r="BC62" s="19">
        <v>1848</v>
      </c>
      <c r="BD62" s="12" t="s">
        <v>100</v>
      </c>
      <c r="BE62" s="12" t="b">
        <v>0</v>
      </c>
      <c r="BF62" s="12" t="s">
        <v>100</v>
      </c>
      <c r="BG62" s="12" t="s">
        <v>100</v>
      </c>
      <c r="BH62" s="12">
        <v>1028</v>
      </c>
      <c r="BI62" s="12" t="s">
        <v>100</v>
      </c>
      <c r="BJ62" s="12" t="s">
        <v>100</v>
      </c>
      <c r="BK62" s="12" t="b">
        <v>1</v>
      </c>
      <c r="BL62" s="12" t="s">
        <v>100</v>
      </c>
      <c r="BM62" s="12">
        <v>231000</v>
      </c>
      <c r="BN62" s="12" t="s">
        <v>100</v>
      </c>
      <c r="BO62" s="12" t="s">
        <v>100</v>
      </c>
      <c r="BP62" s="12" t="s">
        <v>100</v>
      </c>
      <c r="BQ62" s="12" t="s">
        <v>100</v>
      </c>
      <c r="BR62" s="12" t="s">
        <v>100</v>
      </c>
      <c r="BS62" s="12" t="s">
        <v>325</v>
      </c>
      <c r="BT62" s="12">
        <v>77</v>
      </c>
      <c r="BU62" s="12">
        <v>0</v>
      </c>
      <c r="BV62" s="12" t="s">
        <v>100</v>
      </c>
      <c r="BW62" s="12" t="s">
        <v>383</v>
      </c>
      <c r="BX62" s="12" t="s">
        <v>100</v>
      </c>
      <c r="BY62" s="12" t="s">
        <v>100</v>
      </c>
      <c r="BZ62" s="12" t="b">
        <v>1</v>
      </c>
      <c r="CA62" s="12">
        <v>174000</v>
      </c>
      <c r="CB62" s="12">
        <v>0</v>
      </c>
      <c r="CC62" s="12">
        <v>0</v>
      </c>
      <c r="CD62" s="12" t="s">
        <v>327</v>
      </c>
      <c r="CE62" s="12" t="s">
        <v>100</v>
      </c>
      <c r="CF62" s="12" t="s">
        <v>100</v>
      </c>
      <c r="CG62" s="12" t="s">
        <v>100</v>
      </c>
      <c r="CH62" s="12" t="s">
        <v>100</v>
      </c>
      <c r="CI62" s="12" t="s">
        <v>100</v>
      </c>
      <c r="CJ62" s="12" t="s">
        <v>100</v>
      </c>
      <c r="CK62" s="12">
        <v>1</v>
      </c>
      <c r="CL62" s="20"/>
      <c r="CM62" s="16"/>
      <c r="CN62" s="20"/>
      <c r="CO62" s="20"/>
      <c r="CP62" s="21" t="s">
        <v>384</v>
      </c>
    </row>
    <row r="63" spans="1:94" ht="30" customHeight="1" x14ac:dyDescent="0.25">
      <c r="A63" s="9">
        <v>48</v>
      </c>
      <c r="B63" s="103">
        <v>155</v>
      </c>
      <c r="C63" s="10" t="s">
        <v>385</v>
      </c>
      <c r="D63" s="12" t="s">
        <v>386</v>
      </c>
      <c r="E63" s="11" t="s">
        <v>149</v>
      </c>
      <c r="F63" s="11" t="s">
        <v>288</v>
      </c>
      <c r="G63" s="12" t="s">
        <v>151</v>
      </c>
      <c r="H63" s="12" t="s">
        <v>152</v>
      </c>
      <c r="I63" s="11" t="s">
        <v>140</v>
      </c>
      <c r="J63" s="37">
        <v>830</v>
      </c>
      <c r="K63" s="35">
        <f t="shared" si="0"/>
        <v>1867.4698795180723</v>
      </c>
      <c r="L63" s="14">
        <v>1550000</v>
      </c>
      <c r="M63" s="15">
        <f t="shared" si="1"/>
        <v>1550000</v>
      </c>
      <c r="N63" s="15">
        <v>1245000</v>
      </c>
      <c r="O63" s="15">
        <f t="shared" si="2"/>
        <v>1245000</v>
      </c>
      <c r="P63" s="35">
        <f t="shared" si="3"/>
        <v>1500</v>
      </c>
      <c r="Q63" s="14">
        <f t="shared" si="11"/>
        <v>59319782</v>
      </c>
      <c r="R63" s="14"/>
      <c r="S63" s="16">
        <v>0</v>
      </c>
      <c r="T63" s="15">
        <v>0</v>
      </c>
      <c r="U63" s="14">
        <v>305000</v>
      </c>
      <c r="V63" s="12" t="s">
        <v>323</v>
      </c>
      <c r="W63" s="12"/>
      <c r="X63" s="12" t="s">
        <v>324</v>
      </c>
      <c r="Y63" s="12" t="s">
        <v>100</v>
      </c>
      <c r="Z63" s="12" t="s">
        <v>100</v>
      </c>
      <c r="AA63" s="12" t="s">
        <v>100</v>
      </c>
      <c r="AB63" s="12" t="s">
        <v>100</v>
      </c>
      <c r="AC63" s="17">
        <v>44287</v>
      </c>
      <c r="AD63" s="12" t="s">
        <v>100</v>
      </c>
      <c r="AE63" s="12" t="s">
        <v>100</v>
      </c>
      <c r="AF63" s="12" t="s">
        <v>100</v>
      </c>
      <c r="AG63" s="12" t="s">
        <v>100</v>
      </c>
      <c r="AH63" s="12" t="s">
        <v>100</v>
      </c>
      <c r="AI63" s="12" t="s">
        <v>100</v>
      </c>
      <c r="AJ63" s="12" t="s">
        <v>100</v>
      </c>
      <c r="AK63" s="12">
        <v>0</v>
      </c>
      <c r="AL63" s="12" t="s">
        <v>155</v>
      </c>
      <c r="AM63" s="12" t="s">
        <v>100</v>
      </c>
      <c r="AN63" s="12" t="b">
        <v>0</v>
      </c>
      <c r="AO63" s="12" t="s">
        <v>143</v>
      </c>
      <c r="AP63" s="12" t="b">
        <v>0</v>
      </c>
      <c r="AQ63" s="13">
        <v>0</v>
      </c>
      <c r="AR63" s="14">
        <v>0</v>
      </c>
      <c r="AS63" s="12" t="s">
        <v>100</v>
      </c>
      <c r="AT63" s="12" t="s">
        <v>100</v>
      </c>
      <c r="AU63" s="17">
        <v>44531</v>
      </c>
      <c r="AV63" s="17">
        <v>44166</v>
      </c>
      <c r="AW63" s="12">
        <v>141000</v>
      </c>
      <c r="AX63" s="17">
        <v>44531</v>
      </c>
      <c r="AY63" s="12" t="b">
        <v>0</v>
      </c>
      <c r="AZ63" s="12" t="s">
        <v>100</v>
      </c>
      <c r="BA63" s="12" t="s">
        <v>100</v>
      </c>
      <c r="BB63" s="19" t="s">
        <v>100</v>
      </c>
      <c r="BC63" s="19">
        <v>1867</v>
      </c>
      <c r="BD63" s="12" t="s">
        <v>100</v>
      </c>
      <c r="BE63" s="12" t="b">
        <v>0</v>
      </c>
      <c r="BF63" s="12" t="s">
        <v>100</v>
      </c>
      <c r="BG63" s="12" t="s">
        <v>100</v>
      </c>
      <c r="BH63" s="12">
        <v>830</v>
      </c>
      <c r="BI63" s="12" t="s">
        <v>100</v>
      </c>
      <c r="BJ63" s="12" t="s">
        <v>100</v>
      </c>
      <c r="BK63" s="12" t="b">
        <v>1</v>
      </c>
      <c r="BL63" s="12" t="s">
        <v>100</v>
      </c>
      <c r="BM63" s="12">
        <v>850000</v>
      </c>
      <c r="BN63" s="12" t="s">
        <v>100</v>
      </c>
      <c r="BO63" s="12" t="s">
        <v>100</v>
      </c>
      <c r="BP63" s="12" t="s">
        <v>100</v>
      </c>
      <c r="BQ63" s="12" t="s">
        <v>100</v>
      </c>
      <c r="BR63" s="12" t="s">
        <v>100</v>
      </c>
      <c r="BS63" s="12" t="s">
        <v>325</v>
      </c>
      <c r="BT63" s="12">
        <v>34</v>
      </c>
      <c r="BU63" s="12">
        <v>0</v>
      </c>
      <c r="BV63" s="12" t="s">
        <v>100</v>
      </c>
      <c r="BW63" s="12" t="s">
        <v>387</v>
      </c>
      <c r="BX63" s="12" t="s">
        <v>100</v>
      </c>
      <c r="BY63" s="12" t="s">
        <v>100</v>
      </c>
      <c r="BZ63" s="12" t="b">
        <v>1</v>
      </c>
      <c r="CA63" s="12">
        <v>76840</v>
      </c>
      <c r="CB63" s="12">
        <v>0</v>
      </c>
      <c r="CC63" s="12">
        <v>0</v>
      </c>
      <c r="CD63" s="12" t="s">
        <v>327</v>
      </c>
      <c r="CE63" s="12" t="s">
        <v>100</v>
      </c>
      <c r="CF63" s="12" t="s">
        <v>100</v>
      </c>
      <c r="CG63" s="12" t="s">
        <v>100</v>
      </c>
      <c r="CH63" s="12" t="s">
        <v>100</v>
      </c>
      <c r="CI63" s="12" t="s">
        <v>100</v>
      </c>
      <c r="CJ63" s="12" t="s">
        <v>100</v>
      </c>
      <c r="CK63" s="12">
        <v>1</v>
      </c>
      <c r="CL63" s="20"/>
      <c r="CM63" s="16"/>
      <c r="CN63" s="20"/>
      <c r="CO63" s="20"/>
      <c r="CP63" s="21" t="s">
        <v>388</v>
      </c>
    </row>
    <row r="64" spans="1:94" ht="30" customHeight="1" x14ac:dyDescent="0.25">
      <c r="A64" s="9">
        <v>49</v>
      </c>
      <c r="B64" s="103">
        <v>156</v>
      </c>
      <c r="C64" s="10" t="s">
        <v>389</v>
      </c>
      <c r="D64" s="12" t="s">
        <v>390</v>
      </c>
      <c r="E64" s="11" t="s">
        <v>149</v>
      </c>
      <c r="F64" s="11" t="s">
        <v>288</v>
      </c>
      <c r="G64" s="12" t="s">
        <v>151</v>
      </c>
      <c r="H64" s="12" t="s">
        <v>152</v>
      </c>
      <c r="I64" s="11" t="s">
        <v>140</v>
      </c>
      <c r="J64" s="37">
        <v>685</v>
      </c>
      <c r="K64" s="35">
        <f t="shared" si="0"/>
        <v>1887.5912408759125</v>
      </c>
      <c r="L64" s="14">
        <v>1293000</v>
      </c>
      <c r="M64" s="15">
        <f t="shared" si="1"/>
        <v>1293000</v>
      </c>
      <c r="N64" s="15">
        <v>1027500</v>
      </c>
      <c r="O64" s="15">
        <f t="shared" si="2"/>
        <v>1027500</v>
      </c>
      <c r="P64" s="35">
        <f t="shared" si="3"/>
        <v>1500</v>
      </c>
      <c r="Q64" s="14">
        <f t="shared" si="11"/>
        <v>60347282</v>
      </c>
      <c r="R64" s="14"/>
      <c r="S64" s="16">
        <v>0</v>
      </c>
      <c r="T64" s="15">
        <v>0</v>
      </c>
      <c r="U64" s="14">
        <v>265500</v>
      </c>
      <c r="V64" s="12" t="s">
        <v>323</v>
      </c>
      <c r="W64" s="12"/>
      <c r="X64" s="12" t="s">
        <v>324</v>
      </c>
      <c r="Y64" s="12" t="s">
        <v>100</v>
      </c>
      <c r="Z64" s="12" t="s">
        <v>100</v>
      </c>
      <c r="AA64" s="12" t="s">
        <v>100</v>
      </c>
      <c r="AB64" s="12" t="s">
        <v>100</v>
      </c>
      <c r="AC64" s="17">
        <v>44287</v>
      </c>
      <c r="AD64" s="12" t="s">
        <v>100</v>
      </c>
      <c r="AE64" s="12" t="s">
        <v>100</v>
      </c>
      <c r="AF64" s="12" t="s">
        <v>100</v>
      </c>
      <c r="AG64" s="12" t="s">
        <v>100</v>
      </c>
      <c r="AH64" s="12" t="s">
        <v>100</v>
      </c>
      <c r="AI64" s="12" t="s">
        <v>100</v>
      </c>
      <c r="AJ64" s="12" t="s">
        <v>100</v>
      </c>
      <c r="AK64" s="12">
        <v>0</v>
      </c>
      <c r="AL64" s="12" t="s">
        <v>155</v>
      </c>
      <c r="AM64" s="12" t="s">
        <v>100</v>
      </c>
      <c r="AN64" s="12" t="b">
        <v>0</v>
      </c>
      <c r="AO64" s="12" t="s">
        <v>143</v>
      </c>
      <c r="AP64" s="12" t="b">
        <v>0</v>
      </c>
      <c r="AQ64" s="13">
        <v>0</v>
      </c>
      <c r="AR64" s="14">
        <v>0</v>
      </c>
      <c r="AS64" s="12" t="s">
        <v>100</v>
      </c>
      <c r="AT64" s="12" t="s">
        <v>100</v>
      </c>
      <c r="AU64" s="17">
        <v>44531</v>
      </c>
      <c r="AV64" s="17">
        <v>44166</v>
      </c>
      <c r="AW64" s="12">
        <v>118000</v>
      </c>
      <c r="AX64" s="17">
        <v>44531</v>
      </c>
      <c r="AY64" s="12" t="b">
        <v>0</v>
      </c>
      <c r="AZ64" s="12" t="s">
        <v>100</v>
      </c>
      <c r="BA64" s="12" t="s">
        <v>100</v>
      </c>
      <c r="BB64" s="19" t="s">
        <v>100</v>
      </c>
      <c r="BC64" s="19">
        <v>1888</v>
      </c>
      <c r="BD64" s="12" t="s">
        <v>100</v>
      </c>
      <c r="BE64" s="12" t="b">
        <v>0</v>
      </c>
      <c r="BF64" s="12" t="s">
        <v>100</v>
      </c>
      <c r="BG64" s="12" t="s">
        <v>100</v>
      </c>
      <c r="BH64" s="12">
        <v>685</v>
      </c>
      <c r="BI64" s="12" t="s">
        <v>100</v>
      </c>
      <c r="BJ64" s="12" t="s">
        <v>100</v>
      </c>
      <c r="BK64" s="12" t="b">
        <v>1</v>
      </c>
      <c r="BL64" s="12" t="s">
        <v>100</v>
      </c>
      <c r="BM64" s="12">
        <v>87000</v>
      </c>
      <c r="BN64" s="12" t="s">
        <v>100</v>
      </c>
      <c r="BO64" s="12" t="s">
        <v>100</v>
      </c>
      <c r="BP64" s="12" t="s">
        <v>100</v>
      </c>
      <c r="BQ64" s="12" t="s">
        <v>100</v>
      </c>
      <c r="BR64" s="12" t="s">
        <v>100</v>
      </c>
      <c r="BS64" s="12" t="s">
        <v>325</v>
      </c>
      <c r="BT64" s="12">
        <v>29</v>
      </c>
      <c r="BU64" s="12">
        <v>0</v>
      </c>
      <c r="BV64" s="12" t="s">
        <v>100</v>
      </c>
      <c r="BW64" s="12" t="s">
        <v>391</v>
      </c>
      <c r="BX64" s="12" t="s">
        <v>100</v>
      </c>
      <c r="BY64" s="12" t="s">
        <v>100</v>
      </c>
      <c r="BZ64" s="12" t="b">
        <v>1</v>
      </c>
      <c r="CA64" s="12">
        <v>65540</v>
      </c>
      <c r="CB64" s="12">
        <v>0</v>
      </c>
      <c r="CC64" s="12">
        <v>0</v>
      </c>
      <c r="CD64" s="12" t="s">
        <v>327</v>
      </c>
      <c r="CE64" s="12" t="s">
        <v>100</v>
      </c>
      <c r="CF64" s="12" t="s">
        <v>100</v>
      </c>
      <c r="CG64" s="12" t="s">
        <v>100</v>
      </c>
      <c r="CH64" s="12" t="s">
        <v>100</v>
      </c>
      <c r="CI64" s="12" t="s">
        <v>100</v>
      </c>
      <c r="CJ64" s="12" t="s">
        <v>100</v>
      </c>
      <c r="CK64" s="12">
        <v>1</v>
      </c>
      <c r="CL64" s="20"/>
      <c r="CM64" s="16"/>
      <c r="CN64" s="20"/>
      <c r="CO64" s="20"/>
      <c r="CP64" s="21" t="s">
        <v>392</v>
      </c>
    </row>
    <row r="65" spans="1:94" ht="30" customHeight="1" x14ac:dyDescent="0.25">
      <c r="A65" s="9">
        <v>50</v>
      </c>
      <c r="B65" s="103">
        <v>157</v>
      </c>
      <c r="C65" s="10" t="s">
        <v>393</v>
      </c>
      <c r="D65" s="12" t="s">
        <v>394</v>
      </c>
      <c r="E65" s="11" t="s">
        <v>149</v>
      </c>
      <c r="F65" s="11" t="s">
        <v>288</v>
      </c>
      <c r="G65" s="12" t="s">
        <v>151</v>
      </c>
      <c r="H65" s="12" t="s">
        <v>152</v>
      </c>
      <c r="I65" s="11" t="s">
        <v>98</v>
      </c>
      <c r="J65" s="37">
        <v>7308</v>
      </c>
      <c r="K65" s="35">
        <f t="shared" si="0"/>
        <v>1906.4039408866995</v>
      </c>
      <c r="L65" s="14">
        <v>13932000</v>
      </c>
      <c r="M65" s="15">
        <f t="shared" si="1"/>
        <v>13932000</v>
      </c>
      <c r="N65" s="15">
        <v>10962000</v>
      </c>
      <c r="O65" s="15">
        <f t="shared" si="2"/>
        <v>10962000</v>
      </c>
      <c r="P65" s="35">
        <f t="shared" si="3"/>
        <v>1500</v>
      </c>
      <c r="Q65" s="14">
        <f t="shared" si="11"/>
        <v>71309282</v>
      </c>
      <c r="R65" s="14"/>
      <c r="S65" s="16">
        <v>0</v>
      </c>
      <c r="T65" s="15">
        <v>0</v>
      </c>
      <c r="U65" s="14">
        <v>2970000</v>
      </c>
      <c r="V65" s="12" t="s">
        <v>323</v>
      </c>
      <c r="W65" s="12"/>
      <c r="X65" s="12" t="s">
        <v>324</v>
      </c>
      <c r="Y65" s="12" t="s">
        <v>100</v>
      </c>
      <c r="Z65" s="12" t="s">
        <v>100</v>
      </c>
      <c r="AA65" s="12" t="s">
        <v>100</v>
      </c>
      <c r="AB65" s="12" t="s">
        <v>100</v>
      </c>
      <c r="AC65" s="17">
        <v>44287</v>
      </c>
      <c r="AD65" s="12" t="s">
        <v>100</v>
      </c>
      <c r="AE65" s="12" t="s">
        <v>100</v>
      </c>
      <c r="AF65" s="12" t="s">
        <v>100</v>
      </c>
      <c r="AG65" s="12" t="s">
        <v>100</v>
      </c>
      <c r="AH65" s="12" t="s">
        <v>100</v>
      </c>
      <c r="AI65" s="12" t="s">
        <v>100</v>
      </c>
      <c r="AJ65" s="12" t="s">
        <v>100</v>
      </c>
      <c r="AK65" s="12">
        <v>0</v>
      </c>
      <c r="AL65" s="12" t="s">
        <v>155</v>
      </c>
      <c r="AM65" s="12" t="s">
        <v>100</v>
      </c>
      <c r="AN65" s="12" t="b">
        <v>0</v>
      </c>
      <c r="AO65" s="12" t="s">
        <v>143</v>
      </c>
      <c r="AP65" s="12" t="b">
        <v>0</v>
      </c>
      <c r="AQ65" s="13">
        <v>0</v>
      </c>
      <c r="AR65" s="14">
        <v>0</v>
      </c>
      <c r="AS65" s="12" t="s">
        <v>100</v>
      </c>
      <c r="AT65" s="12" t="s">
        <v>100</v>
      </c>
      <c r="AU65" s="17">
        <v>44531</v>
      </c>
      <c r="AV65" s="17">
        <v>44166</v>
      </c>
      <c r="AW65" s="12">
        <v>1266000</v>
      </c>
      <c r="AX65" s="17">
        <v>44531</v>
      </c>
      <c r="AY65" s="12" t="b">
        <v>0</v>
      </c>
      <c r="AZ65" s="12" t="s">
        <v>100</v>
      </c>
      <c r="BA65" s="12" t="s">
        <v>100</v>
      </c>
      <c r="BB65" s="19" t="s">
        <v>100</v>
      </c>
      <c r="BC65" s="19">
        <v>1906</v>
      </c>
      <c r="BD65" s="12" t="s">
        <v>100</v>
      </c>
      <c r="BE65" s="12" t="b">
        <v>0</v>
      </c>
      <c r="BF65" s="12" t="s">
        <v>100</v>
      </c>
      <c r="BG65" s="12" t="s">
        <v>100</v>
      </c>
      <c r="BH65" s="12">
        <v>7308</v>
      </c>
      <c r="BI65" s="12" t="s">
        <v>100</v>
      </c>
      <c r="BJ65" s="12" t="s">
        <v>100</v>
      </c>
      <c r="BK65" s="12" t="b">
        <v>1</v>
      </c>
      <c r="BL65" s="12" t="s">
        <v>100</v>
      </c>
      <c r="BM65" s="12">
        <v>840000</v>
      </c>
      <c r="BN65" s="12" t="s">
        <v>100</v>
      </c>
      <c r="BO65" s="12" t="s">
        <v>100</v>
      </c>
      <c r="BP65" s="12" t="s">
        <v>100</v>
      </c>
      <c r="BQ65" s="12" t="s">
        <v>100</v>
      </c>
      <c r="BR65" s="12" t="s">
        <v>100</v>
      </c>
      <c r="BS65" s="12" t="s">
        <v>325</v>
      </c>
      <c r="BT65" s="12">
        <v>280</v>
      </c>
      <c r="BU65" s="12">
        <v>0</v>
      </c>
      <c r="BV65" s="12" t="s">
        <v>100</v>
      </c>
      <c r="BW65" s="12" t="s">
        <v>395</v>
      </c>
      <c r="BX65" s="12" t="s">
        <v>100</v>
      </c>
      <c r="BY65" s="12" t="s">
        <v>100</v>
      </c>
      <c r="BZ65" s="12" t="b">
        <v>1</v>
      </c>
      <c r="CA65" s="12">
        <v>632800</v>
      </c>
      <c r="CB65" s="12">
        <v>0</v>
      </c>
      <c r="CC65" s="12">
        <v>0</v>
      </c>
      <c r="CD65" s="12" t="s">
        <v>327</v>
      </c>
      <c r="CE65" s="12" t="s">
        <v>100</v>
      </c>
      <c r="CF65" s="12" t="s">
        <v>100</v>
      </c>
      <c r="CG65" s="12" t="s">
        <v>100</v>
      </c>
      <c r="CH65" s="12" t="s">
        <v>100</v>
      </c>
      <c r="CI65" s="12" t="s">
        <v>100</v>
      </c>
      <c r="CJ65" s="12" t="s">
        <v>100</v>
      </c>
      <c r="CK65" s="12">
        <v>1</v>
      </c>
      <c r="CL65" s="20" t="s">
        <v>332</v>
      </c>
      <c r="CM65" s="16">
        <v>3370572</v>
      </c>
      <c r="CN65" s="23">
        <f>O65-CM65</f>
        <v>7591428</v>
      </c>
      <c r="CO65" s="20"/>
      <c r="CP65" s="21" t="s">
        <v>396</v>
      </c>
    </row>
    <row r="66" spans="1:94" ht="30" customHeight="1" x14ac:dyDescent="0.25">
      <c r="A66" s="9">
        <v>51</v>
      </c>
      <c r="B66" s="103">
        <v>158</v>
      </c>
      <c r="C66" s="10" t="s">
        <v>397</v>
      </c>
      <c r="D66" s="12" t="s">
        <v>398</v>
      </c>
      <c r="E66" s="11" t="s">
        <v>149</v>
      </c>
      <c r="F66" s="11" t="s">
        <v>288</v>
      </c>
      <c r="G66" s="12" t="s">
        <v>151</v>
      </c>
      <c r="H66" s="12" t="s">
        <v>152</v>
      </c>
      <c r="I66" s="11" t="s">
        <v>98</v>
      </c>
      <c r="J66" s="37">
        <v>644</v>
      </c>
      <c r="K66" s="35">
        <f t="shared" si="0"/>
        <v>1951.8633540372671</v>
      </c>
      <c r="L66" s="14">
        <v>1257000</v>
      </c>
      <c r="M66" s="15">
        <f t="shared" si="1"/>
        <v>1257000</v>
      </c>
      <c r="N66" s="15">
        <v>966000</v>
      </c>
      <c r="O66" s="15">
        <f t="shared" si="2"/>
        <v>966000</v>
      </c>
      <c r="P66" s="35">
        <f t="shared" si="3"/>
        <v>1500</v>
      </c>
      <c r="Q66" s="14">
        <f t="shared" si="11"/>
        <v>72275282</v>
      </c>
      <c r="R66" s="14"/>
      <c r="S66" s="16">
        <v>0</v>
      </c>
      <c r="T66" s="15">
        <v>0</v>
      </c>
      <c r="U66" s="14">
        <v>291000</v>
      </c>
      <c r="V66" s="12" t="s">
        <v>323</v>
      </c>
      <c r="W66" s="12"/>
      <c r="X66" s="12" t="s">
        <v>324</v>
      </c>
      <c r="Y66" s="12" t="s">
        <v>100</v>
      </c>
      <c r="Z66" s="12" t="s">
        <v>100</v>
      </c>
      <c r="AA66" s="12" t="s">
        <v>100</v>
      </c>
      <c r="AB66" s="12" t="s">
        <v>100</v>
      </c>
      <c r="AC66" s="17">
        <v>44287</v>
      </c>
      <c r="AD66" s="12" t="s">
        <v>100</v>
      </c>
      <c r="AE66" s="12" t="s">
        <v>100</v>
      </c>
      <c r="AF66" s="12" t="s">
        <v>100</v>
      </c>
      <c r="AG66" s="12" t="s">
        <v>100</v>
      </c>
      <c r="AH66" s="12" t="s">
        <v>100</v>
      </c>
      <c r="AI66" s="12" t="s">
        <v>100</v>
      </c>
      <c r="AJ66" s="12" t="s">
        <v>100</v>
      </c>
      <c r="AK66" s="12">
        <v>0</v>
      </c>
      <c r="AL66" s="12" t="s">
        <v>155</v>
      </c>
      <c r="AM66" s="12" t="s">
        <v>100</v>
      </c>
      <c r="AN66" s="12" t="b">
        <v>0</v>
      </c>
      <c r="AO66" s="12" t="s">
        <v>143</v>
      </c>
      <c r="AP66" s="12" t="b">
        <v>0</v>
      </c>
      <c r="AQ66" s="13">
        <v>0</v>
      </c>
      <c r="AR66" s="14">
        <v>0</v>
      </c>
      <c r="AS66" s="12" t="s">
        <v>100</v>
      </c>
      <c r="AT66" s="12" t="s">
        <v>100</v>
      </c>
      <c r="AU66" s="17">
        <v>44531</v>
      </c>
      <c r="AV66" s="17">
        <v>44166</v>
      </c>
      <c r="AW66" s="12">
        <v>114300</v>
      </c>
      <c r="AX66" s="17">
        <v>44531</v>
      </c>
      <c r="AY66" s="12" t="b">
        <v>0</v>
      </c>
      <c r="AZ66" s="12" t="s">
        <v>100</v>
      </c>
      <c r="BA66" s="12" t="s">
        <v>100</v>
      </c>
      <c r="BB66" s="19" t="s">
        <v>100</v>
      </c>
      <c r="BC66" s="19">
        <v>1952</v>
      </c>
      <c r="BD66" s="12" t="s">
        <v>100</v>
      </c>
      <c r="BE66" s="12" t="b">
        <v>0</v>
      </c>
      <c r="BF66" s="12" t="s">
        <v>100</v>
      </c>
      <c r="BG66" s="12" t="s">
        <v>100</v>
      </c>
      <c r="BH66" s="12">
        <v>644</v>
      </c>
      <c r="BI66" s="12" t="s">
        <v>100</v>
      </c>
      <c r="BJ66" s="12" t="s">
        <v>100</v>
      </c>
      <c r="BK66" s="12" t="b">
        <v>1</v>
      </c>
      <c r="BL66" s="12" t="s">
        <v>100</v>
      </c>
      <c r="BM66" s="12">
        <v>61100</v>
      </c>
      <c r="BN66" s="12" t="s">
        <v>100</v>
      </c>
      <c r="BO66" s="12" t="s">
        <v>100</v>
      </c>
      <c r="BP66" s="12" t="s">
        <v>100</v>
      </c>
      <c r="BQ66" s="12" t="s">
        <v>100</v>
      </c>
      <c r="BR66" s="12" t="s">
        <v>100</v>
      </c>
      <c r="BS66" s="12" t="s">
        <v>325</v>
      </c>
      <c r="BT66" s="12">
        <v>27</v>
      </c>
      <c r="BU66" s="12">
        <v>0</v>
      </c>
      <c r="BV66" s="12" t="s">
        <v>100</v>
      </c>
      <c r="BW66" s="12" t="s">
        <v>399</v>
      </c>
      <c r="BX66" s="12" t="s">
        <v>100</v>
      </c>
      <c r="BY66" s="12" t="s">
        <v>100</v>
      </c>
      <c r="BZ66" s="12" t="b">
        <v>1</v>
      </c>
      <c r="CA66" s="12">
        <v>81000</v>
      </c>
      <c r="CB66" s="12">
        <v>0</v>
      </c>
      <c r="CC66" s="12">
        <v>0</v>
      </c>
      <c r="CD66" s="12" t="s">
        <v>327</v>
      </c>
      <c r="CE66" s="12" t="s">
        <v>100</v>
      </c>
      <c r="CF66" s="12" t="s">
        <v>100</v>
      </c>
      <c r="CG66" s="12" t="s">
        <v>100</v>
      </c>
      <c r="CH66" s="12" t="s">
        <v>100</v>
      </c>
      <c r="CI66" s="12" t="s">
        <v>100</v>
      </c>
      <c r="CJ66" s="12" t="s">
        <v>100</v>
      </c>
      <c r="CK66" s="12">
        <v>1</v>
      </c>
      <c r="CL66" s="20"/>
      <c r="CM66" s="16"/>
      <c r="CN66" s="20"/>
      <c r="CO66" s="20"/>
      <c r="CP66" s="21" t="s">
        <v>400</v>
      </c>
    </row>
    <row r="67" spans="1:94" ht="30" customHeight="1" x14ac:dyDescent="0.25">
      <c r="A67" s="9">
        <v>52</v>
      </c>
      <c r="B67" s="103">
        <v>159</v>
      </c>
      <c r="C67" s="10" t="s">
        <v>401</v>
      </c>
      <c r="D67" s="12" t="s">
        <v>402</v>
      </c>
      <c r="E67" s="11" t="s">
        <v>149</v>
      </c>
      <c r="F67" s="11" t="s">
        <v>288</v>
      </c>
      <c r="G67" s="12" t="s">
        <v>151</v>
      </c>
      <c r="H67" s="12" t="s">
        <v>152</v>
      </c>
      <c r="I67" s="11" t="s">
        <v>98</v>
      </c>
      <c r="J67" s="37">
        <v>582</v>
      </c>
      <c r="K67" s="35">
        <f t="shared" si="0"/>
        <v>2099.6563573883163</v>
      </c>
      <c r="L67" s="14">
        <v>1222000</v>
      </c>
      <c r="M67" s="15">
        <f t="shared" si="1"/>
        <v>1222000</v>
      </c>
      <c r="N67" s="15">
        <v>873000</v>
      </c>
      <c r="O67" s="15">
        <f t="shared" si="2"/>
        <v>873000</v>
      </c>
      <c r="P67" s="35">
        <f t="shared" si="3"/>
        <v>1500</v>
      </c>
      <c r="Q67" s="14">
        <f t="shared" si="11"/>
        <v>73148282</v>
      </c>
      <c r="R67" s="14"/>
      <c r="S67" s="16">
        <v>0</v>
      </c>
      <c r="T67" s="15">
        <v>0</v>
      </c>
      <c r="U67" s="14">
        <v>349000</v>
      </c>
      <c r="V67" s="12" t="s">
        <v>323</v>
      </c>
      <c r="W67" s="12"/>
      <c r="X67" s="12" t="s">
        <v>324</v>
      </c>
      <c r="Y67" s="12" t="s">
        <v>100</v>
      </c>
      <c r="Z67" s="12" t="s">
        <v>100</v>
      </c>
      <c r="AA67" s="12" t="s">
        <v>100</v>
      </c>
      <c r="AB67" s="12" t="s">
        <v>100</v>
      </c>
      <c r="AC67" s="17">
        <v>44287</v>
      </c>
      <c r="AD67" s="12" t="s">
        <v>100</v>
      </c>
      <c r="AE67" s="12" t="s">
        <v>100</v>
      </c>
      <c r="AF67" s="12" t="s">
        <v>100</v>
      </c>
      <c r="AG67" s="12" t="s">
        <v>100</v>
      </c>
      <c r="AH67" s="12" t="s">
        <v>100</v>
      </c>
      <c r="AI67" s="12" t="s">
        <v>100</v>
      </c>
      <c r="AJ67" s="12" t="s">
        <v>100</v>
      </c>
      <c r="AK67" s="12">
        <v>0</v>
      </c>
      <c r="AL67" s="12" t="s">
        <v>155</v>
      </c>
      <c r="AM67" s="12" t="s">
        <v>100</v>
      </c>
      <c r="AN67" s="12" t="b">
        <v>0</v>
      </c>
      <c r="AO67" s="12" t="s">
        <v>143</v>
      </c>
      <c r="AP67" s="12" t="b">
        <v>0</v>
      </c>
      <c r="AQ67" s="13">
        <v>0</v>
      </c>
      <c r="AR67" s="14">
        <v>0</v>
      </c>
      <c r="AS67" s="12" t="s">
        <v>100</v>
      </c>
      <c r="AT67" s="12" t="s">
        <v>100</v>
      </c>
      <c r="AU67" s="17">
        <v>44531</v>
      </c>
      <c r="AV67" s="17">
        <v>44166</v>
      </c>
      <c r="AW67" s="12">
        <v>112000</v>
      </c>
      <c r="AX67" s="17">
        <v>44531</v>
      </c>
      <c r="AY67" s="12" t="b">
        <v>0</v>
      </c>
      <c r="AZ67" s="12" t="s">
        <v>100</v>
      </c>
      <c r="BA67" s="12" t="s">
        <v>100</v>
      </c>
      <c r="BB67" s="19" t="s">
        <v>100</v>
      </c>
      <c r="BC67" s="19">
        <v>2100</v>
      </c>
      <c r="BD67" s="12" t="s">
        <v>100</v>
      </c>
      <c r="BE67" s="12" t="b">
        <v>0</v>
      </c>
      <c r="BF67" s="12" t="s">
        <v>100</v>
      </c>
      <c r="BG67" s="12" t="s">
        <v>100</v>
      </c>
      <c r="BH67" s="12">
        <v>582</v>
      </c>
      <c r="BI67" s="12" t="s">
        <v>100</v>
      </c>
      <c r="BJ67" s="12" t="s">
        <v>100</v>
      </c>
      <c r="BK67" s="12" t="b">
        <v>1</v>
      </c>
      <c r="BL67" s="12" t="s">
        <v>100</v>
      </c>
      <c r="BM67" s="12">
        <v>39000</v>
      </c>
      <c r="BN67" s="12" t="s">
        <v>100</v>
      </c>
      <c r="BO67" s="12" t="s">
        <v>100</v>
      </c>
      <c r="BP67" s="12" t="s">
        <v>100</v>
      </c>
      <c r="BQ67" s="12" t="s">
        <v>100</v>
      </c>
      <c r="BR67" s="12" t="s">
        <v>100</v>
      </c>
      <c r="BS67" s="12" t="s">
        <v>325</v>
      </c>
      <c r="BT67" s="12">
        <v>13</v>
      </c>
      <c r="BU67" s="12">
        <v>0</v>
      </c>
      <c r="BV67" s="12" t="s">
        <v>100</v>
      </c>
      <c r="BW67" s="12" t="s">
        <v>403</v>
      </c>
      <c r="BX67" s="12" t="s">
        <v>100</v>
      </c>
      <c r="BY67" s="12" t="s">
        <v>100</v>
      </c>
      <c r="BZ67" s="12" t="b">
        <v>1</v>
      </c>
      <c r="CA67" s="12">
        <v>29400</v>
      </c>
      <c r="CB67" s="12">
        <v>0</v>
      </c>
      <c r="CC67" s="12">
        <v>0</v>
      </c>
      <c r="CD67" s="12" t="s">
        <v>327</v>
      </c>
      <c r="CE67" s="12" t="s">
        <v>100</v>
      </c>
      <c r="CF67" s="12" t="s">
        <v>100</v>
      </c>
      <c r="CG67" s="12" t="s">
        <v>100</v>
      </c>
      <c r="CH67" s="12" t="s">
        <v>100</v>
      </c>
      <c r="CI67" s="12" t="s">
        <v>100</v>
      </c>
      <c r="CJ67" s="12" t="s">
        <v>100</v>
      </c>
      <c r="CK67" s="12">
        <v>1</v>
      </c>
      <c r="CL67" s="20"/>
      <c r="CM67" s="16"/>
      <c r="CN67" s="20"/>
      <c r="CO67" s="20"/>
      <c r="CP67" s="21" t="s">
        <v>404</v>
      </c>
    </row>
    <row r="68" spans="1:94" ht="30" customHeight="1" x14ac:dyDescent="0.25">
      <c r="A68" s="9">
        <v>53</v>
      </c>
      <c r="B68" s="103">
        <v>160</v>
      </c>
      <c r="C68" s="10" t="s">
        <v>405</v>
      </c>
      <c r="D68" s="12" t="s">
        <v>406</v>
      </c>
      <c r="E68" s="11" t="s">
        <v>149</v>
      </c>
      <c r="F68" s="11" t="s">
        <v>288</v>
      </c>
      <c r="G68" s="12" t="s">
        <v>151</v>
      </c>
      <c r="H68" s="12" t="s">
        <v>152</v>
      </c>
      <c r="I68" s="11" t="s">
        <v>140</v>
      </c>
      <c r="J68" s="37">
        <v>1418</v>
      </c>
      <c r="K68" s="35">
        <f t="shared" si="0"/>
        <v>2133.286318758815</v>
      </c>
      <c r="L68" s="14">
        <v>3025000</v>
      </c>
      <c r="M68" s="15">
        <f t="shared" si="1"/>
        <v>3025000</v>
      </c>
      <c r="N68" s="15">
        <v>2127000</v>
      </c>
      <c r="O68" s="15">
        <f t="shared" si="2"/>
        <v>2127000</v>
      </c>
      <c r="P68" s="35">
        <f t="shared" si="3"/>
        <v>1500</v>
      </c>
      <c r="Q68" s="14">
        <f t="shared" si="11"/>
        <v>75275282</v>
      </c>
      <c r="R68" s="14"/>
      <c r="S68" s="16">
        <v>0</v>
      </c>
      <c r="T68" s="15">
        <v>0</v>
      </c>
      <c r="U68" s="14">
        <v>898000</v>
      </c>
      <c r="V68" s="12" t="s">
        <v>323</v>
      </c>
      <c r="W68" s="12"/>
      <c r="X68" s="12" t="s">
        <v>324</v>
      </c>
      <c r="Y68" s="12" t="s">
        <v>100</v>
      </c>
      <c r="Z68" s="12" t="s">
        <v>100</v>
      </c>
      <c r="AA68" s="12" t="s">
        <v>100</v>
      </c>
      <c r="AB68" s="12" t="s">
        <v>100</v>
      </c>
      <c r="AC68" s="17">
        <v>44287</v>
      </c>
      <c r="AD68" s="12" t="s">
        <v>100</v>
      </c>
      <c r="AE68" s="12" t="s">
        <v>100</v>
      </c>
      <c r="AF68" s="12" t="s">
        <v>100</v>
      </c>
      <c r="AG68" s="12" t="s">
        <v>100</v>
      </c>
      <c r="AH68" s="12" t="s">
        <v>100</v>
      </c>
      <c r="AI68" s="12" t="s">
        <v>100</v>
      </c>
      <c r="AJ68" s="12" t="s">
        <v>100</v>
      </c>
      <c r="AK68" s="12">
        <v>0</v>
      </c>
      <c r="AL68" s="12" t="s">
        <v>155</v>
      </c>
      <c r="AM68" s="12" t="s">
        <v>100</v>
      </c>
      <c r="AN68" s="12" t="b">
        <v>0</v>
      </c>
      <c r="AO68" s="12" t="s">
        <v>143</v>
      </c>
      <c r="AP68" s="12" t="b">
        <v>0</v>
      </c>
      <c r="AQ68" s="13">
        <v>0</v>
      </c>
      <c r="AR68" s="14">
        <v>0</v>
      </c>
      <c r="AS68" s="12" t="s">
        <v>100</v>
      </c>
      <c r="AT68" s="12" t="s">
        <v>100</v>
      </c>
      <c r="AU68" s="17">
        <v>44896</v>
      </c>
      <c r="AV68" s="17">
        <v>44166</v>
      </c>
      <c r="AW68" s="12">
        <v>275000</v>
      </c>
      <c r="AX68" s="17">
        <v>44531</v>
      </c>
      <c r="AY68" s="12" t="b">
        <v>0</v>
      </c>
      <c r="AZ68" s="12" t="s">
        <v>100</v>
      </c>
      <c r="BA68" s="12" t="s">
        <v>100</v>
      </c>
      <c r="BB68" s="19" t="s">
        <v>100</v>
      </c>
      <c r="BC68" s="19">
        <v>2133</v>
      </c>
      <c r="BD68" s="12" t="s">
        <v>100</v>
      </c>
      <c r="BE68" s="12" t="b">
        <v>0</v>
      </c>
      <c r="BF68" s="12" t="s">
        <v>100</v>
      </c>
      <c r="BG68" s="12" t="s">
        <v>100</v>
      </c>
      <c r="BH68" s="12">
        <v>1418</v>
      </c>
      <c r="BI68" s="12" t="s">
        <v>100</v>
      </c>
      <c r="BJ68" s="12" t="s">
        <v>100</v>
      </c>
      <c r="BK68" s="12" t="b">
        <v>1</v>
      </c>
      <c r="BL68" s="12" t="s">
        <v>100</v>
      </c>
      <c r="BM68" s="12">
        <v>264000</v>
      </c>
      <c r="BN68" s="12" t="s">
        <v>100</v>
      </c>
      <c r="BO68" s="12" t="s">
        <v>100</v>
      </c>
      <c r="BP68" s="12" t="s">
        <v>100</v>
      </c>
      <c r="BQ68" s="12" t="s">
        <v>100</v>
      </c>
      <c r="BR68" s="12" t="s">
        <v>100</v>
      </c>
      <c r="BS68" s="12" t="s">
        <v>325</v>
      </c>
      <c r="BT68" s="12">
        <v>88</v>
      </c>
      <c r="BU68" s="12">
        <v>0</v>
      </c>
      <c r="BV68" s="12" t="s">
        <v>100</v>
      </c>
      <c r="BW68" s="12" t="s">
        <v>407</v>
      </c>
      <c r="BX68" s="12" t="s">
        <v>100</v>
      </c>
      <c r="BY68" s="12" t="s">
        <v>100</v>
      </c>
      <c r="BZ68" s="12" t="b">
        <v>1</v>
      </c>
      <c r="CA68" s="12">
        <v>199000</v>
      </c>
      <c r="CB68" s="12">
        <v>0</v>
      </c>
      <c r="CC68" s="12">
        <v>0</v>
      </c>
      <c r="CD68" s="12" t="s">
        <v>327</v>
      </c>
      <c r="CE68" s="12" t="s">
        <v>100</v>
      </c>
      <c r="CF68" s="12" t="s">
        <v>100</v>
      </c>
      <c r="CG68" s="12" t="s">
        <v>100</v>
      </c>
      <c r="CH68" s="12" t="s">
        <v>100</v>
      </c>
      <c r="CI68" s="12" t="s">
        <v>100</v>
      </c>
      <c r="CJ68" s="12" t="s">
        <v>100</v>
      </c>
      <c r="CK68" s="12">
        <v>1</v>
      </c>
      <c r="CL68" s="20"/>
      <c r="CM68" s="16"/>
      <c r="CN68" s="20"/>
      <c r="CO68" s="20"/>
      <c r="CP68" s="21" t="s">
        <v>408</v>
      </c>
    </row>
    <row r="69" spans="1:94" ht="30" customHeight="1" x14ac:dyDescent="0.25">
      <c r="A69" s="9">
        <v>54</v>
      </c>
      <c r="B69" s="103">
        <v>161</v>
      </c>
      <c r="C69" s="10" t="s">
        <v>409</v>
      </c>
      <c r="D69" s="12" t="s">
        <v>410</v>
      </c>
      <c r="E69" s="11" t="s">
        <v>149</v>
      </c>
      <c r="F69" s="11" t="s">
        <v>288</v>
      </c>
      <c r="G69" s="12" t="s">
        <v>151</v>
      </c>
      <c r="H69" s="12" t="s">
        <v>152</v>
      </c>
      <c r="I69" s="11" t="s">
        <v>140</v>
      </c>
      <c r="J69" s="37">
        <v>1821</v>
      </c>
      <c r="K69" s="35">
        <f t="shared" si="0"/>
        <v>2331.1367380560132</v>
      </c>
      <c r="L69" s="14">
        <v>4245000</v>
      </c>
      <c r="M69" s="15">
        <f t="shared" si="1"/>
        <v>4245000</v>
      </c>
      <c r="N69" s="15">
        <v>2731500</v>
      </c>
      <c r="O69" s="15">
        <f t="shared" si="2"/>
        <v>2731500</v>
      </c>
      <c r="P69" s="35">
        <f t="shared" si="3"/>
        <v>1500</v>
      </c>
      <c r="Q69" s="14">
        <f t="shared" si="11"/>
        <v>78006782</v>
      </c>
      <c r="R69" s="14"/>
      <c r="S69" s="16">
        <v>0</v>
      </c>
      <c r="T69" s="15">
        <v>0</v>
      </c>
      <c r="U69" s="14">
        <v>1513500</v>
      </c>
      <c r="V69" s="12" t="s">
        <v>323</v>
      </c>
      <c r="W69" s="12"/>
      <c r="X69" s="12" t="s">
        <v>324</v>
      </c>
      <c r="Y69" s="12" t="s">
        <v>100</v>
      </c>
      <c r="Z69" s="12" t="s">
        <v>100</v>
      </c>
      <c r="AA69" s="12" t="s">
        <v>100</v>
      </c>
      <c r="AB69" s="12" t="s">
        <v>100</v>
      </c>
      <c r="AC69" s="17">
        <v>44287</v>
      </c>
      <c r="AD69" s="12" t="s">
        <v>100</v>
      </c>
      <c r="AE69" s="12" t="s">
        <v>100</v>
      </c>
      <c r="AF69" s="12" t="s">
        <v>100</v>
      </c>
      <c r="AG69" s="12" t="s">
        <v>100</v>
      </c>
      <c r="AH69" s="12" t="s">
        <v>100</v>
      </c>
      <c r="AI69" s="12" t="s">
        <v>100</v>
      </c>
      <c r="AJ69" s="12" t="s">
        <v>100</v>
      </c>
      <c r="AK69" s="12">
        <v>0</v>
      </c>
      <c r="AL69" s="12" t="s">
        <v>155</v>
      </c>
      <c r="AM69" s="12" t="s">
        <v>100</v>
      </c>
      <c r="AN69" s="12" t="b">
        <v>0</v>
      </c>
      <c r="AO69" s="12" t="s">
        <v>143</v>
      </c>
      <c r="AP69" s="12" t="b">
        <v>0</v>
      </c>
      <c r="AQ69" s="13">
        <v>0</v>
      </c>
      <c r="AR69" s="14">
        <v>0</v>
      </c>
      <c r="AS69" s="12" t="s">
        <v>100</v>
      </c>
      <c r="AT69" s="12" t="s">
        <v>100</v>
      </c>
      <c r="AU69" s="17">
        <v>44531</v>
      </c>
      <c r="AV69" s="17">
        <v>44166</v>
      </c>
      <c r="AW69" s="12">
        <v>386000</v>
      </c>
      <c r="AX69" s="17">
        <v>44531</v>
      </c>
      <c r="AY69" s="12" t="b">
        <v>0</v>
      </c>
      <c r="AZ69" s="12" t="s">
        <v>100</v>
      </c>
      <c r="BA69" s="12" t="s">
        <v>100</v>
      </c>
      <c r="BB69" s="19" t="s">
        <v>100</v>
      </c>
      <c r="BC69" s="19">
        <v>2331</v>
      </c>
      <c r="BD69" s="12" t="s">
        <v>100</v>
      </c>
      <c r="BE69" s="12" t="b">
        <v>0</v>
      </c>
      <c r="BF69" s="12" t="s">
        <v>100</v>
      </c>
      <c r="BG69" s="12" t="s">
        <v>100</v>
      </c>
      <c r="BH69" s="12">
        <v>1821</v>
      </c>
      <c r="BI69" s="12" t="s">
        <v>100</v>
      </c>
      <c r="BJ69" s="12" t="s">
        <v>100</v>
      </c>
      <c r="BK69" s="12" t="b">
        <v>1</v>
      </c>
      <c r="BL69" s="12" t="s">
        <v>100</v>
      </c>
      <c r="BM69" s="12">
        <v>321000</v>
      </c>
      <c r="BN69" s="12" t="s">
        <v>100</v>
      </c>
      <c r="BO69" s="12" t="s">
        <v>100</v>
      </c>
      <c r="BP69" s="12" t="s">
        <v>100</v>
      </c>
      <c r="BQ69" s="12" t="s">
        <v>100</v>
      </c>
      <c r="BR69" s="12" t="s">
        <v>100</v>
      </c>
      <c r="BS69" s="12" t="s">
        <v>325</v>
      </c>
      <c r="BT69" s="12">
        <v>94</v>
      </c>
      <c r="BU69" s="12">
        <v>0</v>
      </c>
      <c r="BV69" s="12" t="s">
        <v>100</v>
      </c>
      <c r="BW69" s="12" t="s">
        <v>411</v>
      </c>
      <c r="BX69" s="12" t="s">
        <v>100</v>
      </c>
      <c r="BY69" s="12" t="s">
        <v>100</v>
      </c>
      <c r="BZ69" s="12" t="b">
        <v>1</v>
      </c>
      <c r="CA69" s="12">
        <v>242000</v>
      </c>
      <c r="CB69" s="12">
        <v>0</v>
      </c>
      <c r="CC69" s="12">
        <v>0</v>
      </c>
      <c r="CD69" s="12" t="s">
        <v>327</v>
      </c>
      <c r="CE69" s="12" t="s">
        <v>100</v>
      </c>
      <c r="CF69" s="12" t="s">
        <v>100</v>
      </c>
      <c r="CG69" s="12" t="s">
        <v>100</v>
      </c>
      <c r="CH69" s="12" t="s">
        <v>100</v>
      </c>
      <c r="CI69" s="12" t="s">
        <v>100</v>
      </c>
      <c r="CJ69" s="12" t="s">
        <v>100</v>
      </c>
      <c r="CK69" s="12">
        <v>1</v>
      </c>
      <c r="CL69" s="20"/>
      <c r="CM69" s="16"/>
      <c r="CN69" s="20"/>
      <c r="CO69" s="20"/>
      <c r="CP69" s="21" t="s">
        <v>412</v>
      </c>
    </row>
    <row r="70" spans="1:94" ht="30" customHeight="1" x14ac:dyDescent="0.25">
      <c r="A70" s="9">
        <v>55</v>
      </c>
      <c r="B70" s="103">
        <v>162</v>
      </c>
      <c r="C70" s="10" t="s">
        <v>413</v>
      </c>
      <c r="D70" s="12" t="s">
        <v>414</v>
      </c>
      <c r="E70" s="11" t="s">
        <v>149</v>
      </c>
      <c r="F70" s="11" t="s">
        <v>288</v>
      </c>
      <c r="G70" s="12" t="s">
        <v>151</v>
      </c>
      <c r="H70" s="12" t="s">
        <v>152</v>
      </c>
      <c r="I70" s="11" t="s">
        <v>98</v>
      </c>
      <c r="J70" s="37">
        <v>772</v>
      </c>
      <c r="K70" s="35">
        <f t="shared" si="0"/>
        <v>2810.8808290155439</v>
      </c>
      <c r="L70" s="14">
        <v>2170000</v>
      </c>
      <c r="M70" s="15">
        <f t="shared" si="1"/>
        <v>2170000</v>
      </c>
      <c r="N70" s="15">
        <v>1158000</v>
      </c>
      <c r="O70" s="15">
        <f t="shared" si="2"/>
        <v>1158000</v>
      </c>
      <c r="P70" s="35">
        <f t="shared" si="3"/>
        <v>1500</v>
      </c>
      <c r="Q70" s="14">
        <f t="shared" si="11"/>
        <v>79164782</v>
      </c>
      <c r="R70" s="14"/>
      <c r="S70" s="16">
        <v>0</v>
      </c>
      <c r="T70" s="15">
        <v>0</v>
      </c>
      <c r="U70" s="14">
        <v>1012000</v>
      </c>
      <c r="V70" s="12" t="s">
        <v>323</v>
      </c>
      <c r="W70" s="12"/>
      <c r="X70" s="12" t="s">
        <v>324</v>
      </c>
      <c r="Y70" s="12" t="s">
        <v>100</v>
      </c>
      <c r="Z70" s="12" t="s">
        <v>100</v>
      </c>
      <c r="AA70" s="12" t="s">
        <v>100</v>
      </c>
      <c r="AB70" s="12" t="s">
        <v>100</v>
      </c>
      <c r="AC70" s="17">
        <v>44287</v>
      </c>
      <c r="AD70" s="12" t="s">
        <v>100</v>
      </c>
      <c r="AE70" s="12" t="s">
        <v>100</v>
      </c>
      <c r="AF70" s="12" t="s">
        <v>100</v>
      </c>
      <c r="AG70" s="12" t="s">
        <v>100</v>
      </c>
      <c r="AH70" s="12" t="s">
        <v>100</v>
      </c>
      <c r="AI70" s="12" t="s">
        <v>100</v>
      </c>
      <c r="AJ70" s="12" t="s">
        <v>100</v>
      </c>
      <c r="AK70" s="12">
        <v>0</v>
      </c>
      <c r="AL70" s="12" t="s">
        <v>155</v>
      </c>
      <c r="AM70" s="12" t="s">
        <v>100</v>
      </c>
      <c r="AN70" s="12" t="b">
        <v>0</v>
      </c>
      <c r="AO70" s="12" t="s">
        <v>143</v>
      </c>
      <c r="AP70" s="12" t="b">
        <v>0</v>
      </c>
      <c r="AQ70" s="13">
        <v>0</v>
      </c>
      <c r="AR70" s="14">
        <v>0</v>
      </c>
      <c r="AS70" s="12" t="s">
        <v>100</v>
      </c>
      <c r="AT70" s="12" t="s">
        <v>100</v>
      </c>
      <c r="AU70" s="17">
        <v>44531</v>
      </c>
      <c r="AV70" s="17">
        <v>44166</v>
      </c>
      <c r="AW70" s="12">
        <v>198000</v>
      </c>
      <c r="AX70" s="17">
        <v>44531</v>
      </c>
      <c r="AY70" s="12" t="b">
        <v>0</v>
      </c>
      <c r="AZ70" s="12" t="s">
        <v>100</v>
      </c>
      <c r="BA70" s="12" t="s">
        <v>100</v>
      </c>
      <c r="BB70" s="19" t="s">
        <v>100</v>
      </c>
      <c r="BC70" s="19">
        <v>2811</v>
      </c>
      <c r="BD70" s="12" t="s">
        <v>100</v>
      </c>
      <c r="BE70" s="12" t="b">
        <v>0</v>
      </c>
      <c r="BF70" s="12" t="s">
        <v>100</v>
      </c>
      <c r="BG70" s="12" t="s">
        <v>100</v>
      </c>
      <c r="BH70" s="12">
        <v>772</v>
      </c>
      <c r="BI70" s="12" t="s">
        <v>100</v>
      </c>
      <c r="BJ70" s="12" t="s">
        <v>100</v>
      </c>
      <c r="BK70" s="12" t="b">
        <v>1</v>
      </c>
      <c r="BL70" s="12" t="s">
        <v>100</v>
      </c>
      <c r="BM70" s="12">
        <v>216000</v>
      </c>
      <c r="BN70" s="12" t="s">
        <v>100</v>
      </c>
      <c r="BO70" s="12" t="s">
        <v>100</v>
      </c>
      <c r="BP70" s="12" t="s">
        <v>100</v>
      </c>
      <c r="BQ70" s="12" t="s">
        <v>100</v>
      </c>
      <c r="BR70" s="12" t="s">
        <v>100</v>
      </c>
      <c r="BS70" s="12" t="s">
        <v>325</v>
      </c>
      <c r="BT70" s="12">
        <v>72</v>
      </c>
      <c r="BU70" s="12">
        <v>0</v>
      </c>
      <c r="BV70" s="12" t="s">
        <v>100</v>
      </c>
      <c r="BW70" s="12" t="s">
        <v>415</v>
      </c>
      <c r="BX70" s="12" t="s">
        <v>100</v>
      </c>
      <c r="BY70" s="12" t="s">
        <v>100</v>
      </c>
      <c r="BZ70" s="12" t="b">
        <v>1</v>
      </c>
      <c r="CA70" s="12">
        <v>162720</v>
      </c>
      <c r="CB70" s="12">
        <v>0</v>
      </c>
      <c r="CC70" s="12">
        <v>0</v>
      </c>
      <c r="CD70" s="12" t="s">
        <v>327</v>
      </c>
      <c r="CE70" s="12" t="s">
        <v>100</v>
      </c>
      <c r="CF70" s="12" t="s">
        <v>100</v>
      </c>
      <c r="CG70" s="12" t="s">
        <v>100</v>
      </c>
      <c r="CH70" s="12" t="s">
        <v>100</v>
      </c>
      <c r="CI70" s="12" t="s">
        <v>100</v>
      </c>
      <c r="CJ70" s="12" t="s">
        <v>100</v>
      </c>
      <c r="CK70" s="12">
        <v>1</v>
      </c>
      <c r="CL70" s="20"/>
      <c r="CM70" s="16"/>
      <c r="CN70" s="20"/>
      <c r="CO70" s="20"/>
      <c r="CP70" s="21" t="s">
        <v>416</v>
      </c>
    </row>
    <row r="71" spans="1:94" ht="30" customHeight="1" x14ac:dyDescent="0.25">
      <c r="A71" s="9">
        <v>56</v>
      </c>
      <c r="B71" s="103">
        <v>163</v>
      </c>
      <c r="C71" s="10" t="s">
        <v>417</v>
      </c>
      <c r="D71" s="12" t="s">
        <v>418</v>
      </c>
      <c r="E71" s="11" t="s">
        <v>149</v>
      </c>
      <c r="F71" s="11" t="s">
        <v>288</v>
      </c>
      <c r="G71" s="12" t="s">
        <v>151</v>
      </c>
      <c r="H71" s="12" t="s">
        <v>152</v>
      </c>
      <c r="I71" s="11" t="s">
        <v>98</v>
      </c>
      <c r="J71" s="37">
        <v>5248</v>
      </c>
      <c r="K71" s="35">
        <f t="shared" si="0"/>
        <v>2839.1768292682927</v>
      </c>
      <c r="L71" s="14">
        <v>14900000</v>
      </c>
      <c r="M71" s="15">
        <f t="shared" si="1"/>
        <v>14900000</v>
      </c>
      <c r="N71" s="15">
        <v>7872000</v>
      </c>
      <c r="O71" s="15">
        <f t="shared" si="2"/>
        <v>7872000</v>
      </c>
      <c r="P71" s="35">
        <f t="shared" si="3"/>
        <v>1500</v>
      </c>
      <c r="Q71" s="14">
        <f t="shared" si="11"/>
        <v>87036782</v>
      </c>
      <c r="R71" s="14"/>
      <c r="S71" s="16">
        <v>0</v>
      </c>
      <c r="T71" s="15">
        <v>0</v>
      </c>
      <c r="U71" s="14">
        <v>7100000</v>
      </c>
      <c r="V71" s="12" t="s">
        <v>374</v>
      </c>
      <c r="W71" s="12"/>
      <c r="X71" s="12" t="s">
        <v>359</v>
      </c>
      <c r="Y71" s="12" t="s">
        <v>100</v>
      </c>
      <c r="Z71" s="12" t="s">
        <v>100</v>
      </c>
      <c r="AA71" s="12" t="s">
        <v>100</v>
      </c>
      <c r="AB71" s="12" t="s">
        <v>100</v>
      </c>
      <c r="AC71" s="17">
        <v>45293</v>
      </c>
      <c r="AD71" s="12" t="s">
        <v>100</v>
      </c>
      <c r="AE71" s="12" t="s">
        <v>100</v>
      </c>
      <c r="AF71" s="12" t="s">
        <v>100</v>
      </c>
      <c r="AG71" s="12" t="s">
        <v>100</v>
      </c>
      <c r="AH71" s="12" t="s">
        <v>100</v>
      </c>
      <c r="AI71" s="12" t="s">
        <v>100</v>
      </c>
      <c r="AJ71" s="12" t="s">
        <v>100</v>
      </c>
      <c r="AK71" s="12">
        <v>0</v>
      </c>
      <c r="AL71" s="12" t="s">
        <v>155</v>
      </c>
      <c r="AM71" s="12" t="s">
        <v>100</v>
      </c>
      <c r="AN71" s="12" t="b">
        <v>0</v>
      </c>
      <c r="AO71" s="12" t="s">
        <v>143</v>
      </c>
      <c r="AP71" s="12" t="b">
        <v>0</v>
      </c>
      <c r="AQ71" s="13">
        <v>0</v>
      </c>
      <c r="AR71" s="14">
        <v>0</v>
      </c>
      <c r="AS71" s="12" t="s">
        <v>100</v>
      </c>
      <c r="AT71" s="12" t="s">
        <v>100</v>
      </c>
      <c r="AU71" s="17">
        <v>45659</v>
      </c>
      <c r="AV71" s="17">
        <v>44835</v>
      </c>
      <c r="AW71" s="12">
        <v>1300000</v>
      </c>
      <c r="AX71" s="17">
        <v>45231</v>
      </c>
      <c r="AY71" s="12" t="b">
        <v>0</v>
      </c>
      <c r="AZ71" s="12" t="s">
        <v>100</v>
      </c>
      <c r="BA71" s="12" t="s">
        <v>100</v>
      </c>
      <c r="BB71" s="19" t="s">
        <v>100</v>
      </c>
      <c r="BC71" s="19">
        <v>2839</v>
      </c>
      <c r="BD71" s="12" t="s">
        <v>100</v>
      </c>
      <c r="BE71" s="12" t="b">
        <v>0</v>
      </c>
      <c r="BF71" s="12" t="s">
        <v>100</v>
      </c>
      <c r="BG71" s="12" t="s">
        <v>100</v>
      </c>
      <c r="BH71" s="12">
        <v>5248</v>
      </c>
      <c r="BI71" s="12" t="s">
        <v>100</v>
      </c>
      <c r="BJ71" s="12" t="s">
        <v>100</v>
      </c>
      <c r="BK71" s="12" t="b">
        <v>1</v>
      </c>
      <c r="BL71" s="12" t="s">
        <v>100</v>
      </c>
      <c r="BM71" s="12">
        <v>180000</v>
      </c>
      <c r="BN71" s="12" t="s">
        <v>100</v>
      </c>
      <c r="BO71" s="12" t="s">
        <v>100</v>
      </c>
      <c r="BP71" s="12" t="s">
        <v>100</v>
      </c>
      <c r="BQ71" s="12" t="s">
        <v>100</v>
      </c>
      <c r="BR71" s="12" t="s">
        <v>100</v>
      </c>
      <c r="BS71" s="12" t="s">
        <v>375</v>
      </c>
      <c r="BT71" s="12">
        <v>186</v>
      </c>
      <c r="BU71" s="12" t="s">
        <v>100</v>
      </c>
      <c r="BV71" s="12" t="s">
        <v>100</v>
      </c>
      <c r="BW71" s="12" t="s">
        <v>376</v>
      </c>
      <c r="BX71" s="12" t="s">
        <v>100</v>
      </c>
      <c r="BY71" s="12" t="s">
        <v>100</v>
      </c>
      <c r="BZ71" s="12" t="b">
        <v>1</v>
      </c>
      <c r="CA71" s="12">
        <v>425000</v>
      </c>
      <c r="CB71" s="12">
        <v>0</v>
      </c>
      <c r="CC71" s="12">
        <v>0</v>
      </c>
      <c r="CD71" s="12" t="s">
        <v>362</v>
      </c>
      <c r="CE71" s="12" t="s">
        <v>100</v>
      </c>
      <c r="CF71" s="12" t="s">
        <v>100</v>
      </c>
      <c r="CG71" s="12" t="s">
        <v>100</v>
      </c>
      <c r="CH71" s="12" t="s">
        <v>100</v>
      </c>
      <c r="CI71" s="12" t="s">
        <v>100</v>
      </c>
      <c r="CJ71" s="12" t="s">
        <v>100</v>
      </c>
      <c r="CK71" s="12">
        <v>1</v>
      </c>
      <c r="CL71" s="20" t="s">
        <v>332</v>
      </c>
      <c r="CM71" s="16">
        <v>6207192</v>
      </c>
      <c r="CN71" s="23">
        <f>O71-CM71</f>
        <v>1664808</v>
      </c>
      <c r="CO71" s="20"/>
      <c r="CP71" s="21" t="s">
        <v>419</v>
      </c>
    </row>
    <row r="72" spans="1:94" ht="30" customHeight="1" x14ac:dyDescent="0.25">
      <c r="A72" s="9">
        <v>57</v>
      </c>
      <c r="B72" s="103">
        <v>164</v>
      </c>
      <c r="C72" s="10" t="s">
        <v>420</v>
      </c>
      <c r="D72" s="12" t="s">
        <v>421</v>
      </c>
      <c r="E72" s="11" t="s">
        <v>149</v>
      </c>
      <c r="F72" s="11" t="s">
        <v>288</v>
      </c>
      <c r="G72" s="12" t="s">
        <v>151</v>
      </c>
      <c r="H72" s="12" t="s">
        <v>152</v>
      </c>
      <c r="I72" s="11" t="s">
        <v>140</v>
      </c>
      <c r="J72" s="37">
        <v>5464</v>
      </c>
      <c r="K72" s="35">
        <f t="shared" si="0"/>
        <v>4117.8623718887266</v>
      </c>
      <c r="L72" s="14">
        <v>22500000</v>
      </c>
      <c r="M72" s="15">
        <f t="shared" si="1"/>
        <v>22500000</v>
      </c>
      <c r="N72" s="15">
        <v>8196000</v>
      </c>
      <c r="O72" s="15">
        <f t="shared" si="2"/>
        <v>8196000</v>
      </c>
      <c r="P72" s="35">
        <f t="shared" si="3"/>
        <v>1500</v>
      </c>
      <c r="Q72" s="14">
        <f t="shared" si="11"/>
        <v>95232782</v>
      </c>
      <c r="R72" s="14"/>
      <c r="S72" s="16">
        <v>0</v>
      </c>
      <c r="T72" s="15">
        <v>0</v>
      </c>
      <c r="U72" s="14">
        <v>14304000</v>
      </c>
      <c r="V72" s="12" t="s">
        <v>323</v>
      </c>
      <c r="W72" s="12"/>
      <c r="X72" s="12" t="s">
        <v>324</v>
      </c>
      <c r="Y72" s="12" t="s">
        <v>100</v>
      </c>
      <c r="Z72" s="12" t="s">
        <v>100</v>
      </c>
      <c r="AA72" s="12" t="s">
        <v>100</v>
      </c>
      <c r="AB72" s="12" t="s">
        <v>100</v>
      </c>
      <c r="AC72" s="17">
        <v>44287</v>
      </c>
      <c r="AD72" s="12" t="s">
        <v>100</v>
      </c>
      <c r="AE72" s="12" t="s">
        <v>100</v>
      </c>
      <c r="AF72" s="12" t="s">
        <v>100</v>
      </c>
      <c r="AG72" s="12" t="s">
        <v>100</v>
      </c>
      <c r="AH72" s="12" t="s">
        <v>100</v>
      </c>
      <c r="AI72" s="12" t="s">
        <v>100</v>
      </c>
      <c r="AJ72" s="12" t="s">
        <v>100</v>
      </c>
      <c r="AK72" s="12">
        <v>0</v>
      </c>
      <c r="AL72" s="12" t="s">
        <v>155</v>
      </c>
      <c r="AM72" s="12" t="s">
        <v>100</v>
      </c>
      <c r="AN72" s="12" t="b">
        <v>0</v>
      </c>
      <c r="AO72" s="12" t="s">
        <v>143</v>
      </c>
      <c r="AP72" s="12" t="b">
        <v>0</v>
      </c>
      <c r="AQ72" s="13">
        <v>0</v>
      </c>
      <c r="AR72" s="14">
        <v>0</v>
      </c>
      <c r="AS72" s="12" t="s">
        <v>100</v>
      </c>
      <c r="AT72" s="12" t="s">
        <v>100</v>
      </c>
      <c r="AU72" s="17">
        <v>44896</v>
      </c>
      <c r="AV72" s="17">
        <v>44166</v>
      </c>
      <c r="AW72" s="12">
        <v>2100000</v>
      </c>
      <c r="AX72" s="17">
        <v>44531</v>
      </c>
      <c r="AY72" s="12" t="b">
        <v>0</v>
      </c>
      <c r="AZ72" s="12" t="s">
        <v>100</v>
      </c>
      <c r="BA72" s="12" t="s">
        <v>100</v>
      </c>
      <c r="BB72" s="19" t="s">
        <v>100</v>
      </c>
      <c r="BC72" s="19">
        <v>4118</v>
      </c>
      <c r="BD72" s="12" t="s">
        <v>100</v>
      </c>
      <c r="BE72" s="12" t="b">
        <v>0</v>
      </c>
      <c r="BF72" s="12" t="s">
        <v>100</v>
      </c>
      <c r="BG72" s="12" t="s">
        <v>100</v>
      </c>
      <c r="BH72" s="12">
        <v>5464</v>
      </c>
      <c r="BI72" s="12" t="s">
        <v>100</v>
      </c>
      <c r="BJ72" s="12" t="s">
        <v>100</v>
      </c>
      <c r="BK72" s="12" t="b">
        <v>1</v>
      </c>
      <c r="BL72" s="12" t="s">
        <v>100</v>
      </c>
      <c r="BM72" s="12">
        <v>921000</v>
      </c>
      <c r="BN72" s="12" t="s">
        <v>100</v>
      </c>
      <c r="BO72" s="12" t="s">
        <v>100</v>
      </c>
      <c r="BP72" s="12" t="s">
        <v>100</v>
      </c>
      <c r="BQ72" s="12" t="s">
        <v>100</v>
      </c>
      <c r="BR72" s="12" t="s">
        <v>100</v>
      </c>
      <c r="BS72" s="12" t="s">
        <v>325</v>
      </c>
      <c r="BT72" s="12">
        <v>307</v>
      </c>
      <c r="BU72" s="12">
        <v>0</v>
      </c>
      <c r="BV72" s="12" t="s">
        <v>100</v>
      </c>
      <c r="BW72" s="12" t="s">
        <v>422</v>
      </c>
      <c r="BX72" s="12" t="s">
        <v>100</v>
      </c>
      <c r="BY72" s="12" t="s">
        <v>100</v>
      </c>
      <c r="BZ72" s="12" t="b">
        <v>1</v>
      </c>
      <c r="CA72" s="12">
        <v>693800</v>
      </c>
      <c r="CB72" s="12">
        <v>0</v>
      </c>
      <c r="CC72" s="12">
        <v>0</v>
      </c>
      <c r="CD72" s="12" t="s">
        <v>327</v>
      </c>
      <c r="CE72" s="12" t="s">
        <v>100</v>
      </c>
      <c r="CF72" s="12" t="s">
        <v>100</v>
      </c>
      <c r="CG72" s="12" t="s">
        <v>100</v>
      </c>
      <c r="CH72" s="12" t="s">
        <v>100</v>
      </c>
      <c r="CI72" s="12" t="s">
        <v>100</v>
      </c>
      <c r="CJ72" s="12" t="s">
        <v>100</v>
      </c>
      <c r="CK72" s="12">
        <v>1</v>
      </c>
      <c r="CL72" s="20"/>
      <c r="CM72" s="16"/>
      <c r="CN72" s="20"/>
      <c r="CO72" s="20"/>
      <c r="CP72" s="21" t="s">
        <v>423</v>
      </c>
    </row>
    <row r="73" spans="1:94" ht="30" customHeight="1" x14ac:dyDescent="0.25">
      <c r="A73" s="9">
        <v>58</v>
      </c>
      <c r="B73" s="103">
        <v>165</v>
      </c>
      <c r="C73" s="10" t="s">
        <v>424</v>
      </c>
      <c r="D73" s="12" t="s">
        <v>425</v>
      </c>
      <c r="E73" s="11" t="s">
        <v>149</v>
      </c>
      <c r="F73" s="11" t="s">
        <v>288</v>
      </c>
      <c r="G73" s="12" t="s">
        <v>151</v>
      </c>
      <c r="H73" s="12" t="s">
        <v>152</v>
      </c>
      <c r="I73" s="11" t="s">
        <v>140</v>
      </c>
      <c r="J73" s="37">
        <v>1584</v>
      </c>
      <c r="K73" s="35">
        <f t="shared" si="0"/>
        <v>4166.666666666667</v>
      </c>
      <c r="L73" s="14">
        <v>6600000</v>
      </c>
      <c r="M73" s="15">
        <f t="shared" si="1"/>
        <v>6600000</v>
      </c>
      <c r="N73" s="15">
        <v>2376000</v>
      </c>
      <c r="O73" s="15">
        <f t="shared" si="2"/>
        <v>2376000</v>
      </c>
      <c r="P73" s="35">
        <f t="shared" si="3"/>
        <v>1500</v>
      </c>
      <c r="Q73" s="14">
        <f t="shared" si="11"/>
        <v>97608782</v>
      </c>
      <c r="R73" s="14"/>
      <c r="S73" s="16">
        <v>0</v>
      </c>
      <c r="T73" s="15">
        <v>0</v>
      </c>
      <c r="U73" s="14">
        <v>4224000</v>
      </c>
      <c r="V73" s="12" t="s">
        <v>323</v>
      </c>
      <c r="W73" s="12"/>
      <c r="X73" s="12" t="s">
        <v>324</v>
      </c>
      <c r="Y73" s="12" t="s">
        <v>100</v>
      </c>
      <c r="Z73" s="12" t="s">
        <v>100</v>
      </c>
      <c r="AA73" s="12" t="s">
        <v>100</v>
      </c>
      <c r="AB73" s="12" t="s">
        <v>100</v>
      </c>
      <c r="AC73" s="17">
        <v>44287</v>
      </c>
      <c r="AD73" s="12" t="s">
        <v>100</v>
      </c>
      <c r="AE73" s="12" t="s">
        <v>100</v>
      </c>
      <c r="AF73" s="12" t="s">
        <v>100</v>
      </c>
      <c r="AG73" s="12" t="s">
        <v>100</v>
      </c>
      <c r="AH73" s="12" t="s">
        <v>100</v>
      </c>
      <c r="AI73" s="12" t="s">
        <v>100</v>
      </c>
      <c r="AJ73" s="12" t="s">
        <v>100</v>
      </c>
      <c r="AK73" s="12">
        <v>0</v>
      </c>
      <c r="AL73" s="12" t="s">
        <v>155</v>
      </c>
      <c r="AM73" s="12" t="s">
        <v>100</v>
      </c>
      <c r="AN73" s="12" t="b">
        <v>0</v>
      </c>
      <c r="AO73" s="12" t="s">
        <v>143</v>
      </c>
      <c r="AP73" s="12" t="b">
        <v>0</v>
      </c>
      <c r="AQ73" s="13">
        <v>0</v>
      </c>
      <c r="AR73" s="14">
        <v>0</v>
      </c>
      <c r="AS73" s="12" t="s">
        <v>100</v>
      </c>
      <c r="AT73" s="12" t="s">
        <v>100</v>
      </c>
      <c r="AU73" s="17">
        <v>44531</v>
      </c>
      <c r="AV73" s="17">
        <v>44166</v>
      </c>
      <c r="AW73" s="12">
        <v>600000</v>
      </c>
      <c r="AX73" s="17">
        <v>44531</v>
      </c>
      <c r="AY73" s="12" t="b">
        <v>0</v>
      </c>
      <c r="AZ73" s="12" t="s">
        <v>100</v>
      </c>
      <c r="BA73" s="12" t="s">
        <v>100</v>
      </c>
      <c r="BB73" s="19" t="s">
        <v>100</v>
      </c>
      <c r="BC73" s="19">
        <v>2256</v>
      </c>
      <c r="BD73" s="12" t="s">
        <v>100</v>
      </c>
      <c r="BE73" s="12" t="b">
        <v>0</v>
      </c>
      <c r="BF73" s="12" t="s">
        <v>100</v>
      </c>
      <c r="BG73" s="12" t="s">
        <v>100</v>
      </c>
      <c r="BH73" s="12">
        <v>2925</v>
      </c>
      <c r="BI73" s="12" t="s">
        <v>100</v>
      </c>
      <c r="BJ73" s="12" t="s">
        <v>100</v>
      </c>
      <c r="BK73" s="12" t="b">
        <v>1</v>
      </c>
      <c r="BL73" s="12" t="s">
        <v>100</v>
      </c>
      <c r="BM73" s="12">
        <v>480000</v>
      </c>
      <c r="BN73" s="12" t="s">
        <v>100</v>
      </c>
      <c r="BO73" s="12" t="s">
        <v>100</v>
      </c>
      <c r="BP73" s="12" t="s">
        <v>100</v>
      </c>
      <c r="BQ73" s="12" t="s">
        <v>100</v>
      </c>
      <c r="BR73" s="12" t="s">
        <v>100</v>
      </c>
      <c r="BS73" s="12" t="s">
        <v>325</v>
      </c>
      <c r="BT73" s="12">
        <v>160</v>
      </c>
      <c r="BU73" s="12">
        <v>0</v>
      </c>
      <c r="BV73" s="12" t="s">
        <v>100</v>
      </c>
      <c r="BW73" s="12" t="s">
        <v>426</v>
      </c>
      <c r="BX73" s="12" t="s">
        <v>100</v>
      </c>
      <c r="BY73" s="12" t="s">
        <v>100</v>
      </c>
      <c r="BZ73" s="12" t="b">
        <v>1</v>
      </c>
      <c r="CA73" s="12">
        <v>361600</v>
      </c>
      <c r="CB73" s="12">
        <v>0</v>
      </c>
      <c r="CC73" s="12">
        <v>0</v>
      </c>
      <c r="CD73" s="12" t="s">
        <v>327</v>
      </c>
      <c r="CE73" s="12" t="s">
        <v>100</v>
      </c>
      <c r="CF73" s="12" t="s">
        <v>100</v>
      </c>
      <c r="CG73" s="12" t="s">
        <v>100</v>
      </c>
      <c r="CH73" s="12" t="s">
        <v>100</v>
      </c>
      <c r="CI73" s="12" t="s">
        <v>100</v>
      </c>
      <c r="CJ73" s="12" t="s">
        <v>100</v>
      </c>
      <c r="CK73" s="12">
        <v>1</v>
      </c>
      <c r="CL73" s="20"/>
      <c r="CM73" s="16"/>
      <c r="CN73" s="20"/>
      <c r="CO73" s="20"/>
      <c r="CP73" s="21" t="s">
        <v>427</v>
      </c>
    </row>
    <row r="74" spans="1:94" ht="30" customHeight="1" x14ac:dyDescent="0.25">
      <c r="A74" s="9">
        <v>59</v>
      </c>
      <c r="B74" s="103">
        <v>166</v>
      </c>
      <c r="C74" s="10" t="s">
        <v>428</v>
      </c>
      <c r="D74" s="12" t="s">
        <v>429</v>
      </c>
      <c r="E74" s="11" t="s">
        <v>149</v>
      </c>
      <c r="F74" s="11" t="s">
        <v>288</v>
      </c>
      <c r="G74" s="12" t="s">
        <v>151</v>
      </c>
      <c r="H74" s="12" t="s">
        <v>152</v>
      </c>
      <c r="I74" s="11" t="s">
        <v>140</v>
      </c>
      <c r="J74" s="37">
        <v>1066</v>
      </c>
      <c r="K74" s="35">
        <f t="shared" si="0"/>
        <v>4399.6247654784238</v>
      </c>
      <c r="L74" s="14">
        <v>4690000</v>
      </c>
      <c r="M74" s="15">
        <f t="shared" si="1"/>
        <v>4690000</v>
      </c>
      <c r="N74" s="15">
        <v>1599000</v>
      </c>
      <c r="O74" s="15">
        <f t="shared" si="2"/>
        <v>1599000</v>
      </c>
      <c r="P74" s="35">
        <f t="shared" si="3"/>
        <v>1500</v>
      </c>
      <c r="Q74" s="14">
        <f t="shared" si="11"/>
        <v>99207782</v>
      </c>
      <c r="R74" s="14"/>
      <c r="S74" s="16">
        <v>0</v>
      </c>
      <c r="T74" s="15">
        <v>0</v>
      </c>
      <c r="U74" s="14">
        <v>3091000</v>
      </c>
      <c r="V74" s="12" t="s">
        <v>323</v>
      </c>
      <c r="W74" s="12"/>
      <c r="X74" s="12" t="s">
        <v>324</v>
      </c>
      <c r="Y74" s="12" t="s">
        <v>100</v>
      </c>
      <c r="Z74" s="12" t="s">
        <v>100</v>
      </c>
      <c r="AA74" s="12" t="s">
        <v>100</v>
      </c>
      <c r="AB74" s="12" t="s">
        <v>100</v>
      </c>
      <c r="AC74" s="17">
        <v>44287</v>
      </c>
      <c r="AD74" s="12" t="s">
        <v>100</v>
      </c>
      <c r="AE74" s="12" t="s">
        <v>100</v>
      </c>
      <c r="AF74" s="12" t="s">
        <v>100</v>
      </c>
      <c r="AG74" s="12" t="s">
        <v>100</v>
      </c>
      <c r="AH74" s="12" t="s">
        <v>100</v>
      </c>
      <c r="AI74" s="12" t="s">
        <v>100</v>
      </c>
      <c r="AJ74" s="12" t="s">
        <v>100</v>
      </c>
      <c r="AK74" s="12">
        <v>0</v>
      </c>
      <c r="AL74" s="12" t="s">
        <v>155</v>
      </c>
      <c r="AM74" s="12" t="s">
        <v>100</v>
      </c>
      <c r="AN74" s="12" t="b">
        <v>0</v>
      </c>
      <c r="AO74" s="12" t="s">
        <v>143</v>
      </c>
      <c r="AP74" s="12" t="b">
        <v>0</v>
      </c>
      <c r="AQ74" s="13">
        <v>0</v>
      </c>
      <c r="AR74" s="14">
        <v>0</v>
      </c>
      <c r="AS74" s="12" t="s">
        <v>100</v>
      </c>
      <c r="AT74" s="12" t="s">
        <v>100</v>
      </c>
      <c r="AU74" s="17">
        <v>44531</v>
      </c>
      <c r="AV74" s="17">
        <v>44166</v>
      </c>
      <c r="AW74" s="12">
        <v>426500</v>
      </c>
      <c r="AX74" s="17">
        <v>44531</v>
      </c>
      <c r="AY74" s="12" t="b">
        <v>0</v>
      </c>
      <c r="AZ74" s="12" t="s">
        <v>100</v>
      </c>
      <c r="BA74" s="12" t="s">
        <v>100</v>
      </c>
      <c r="BB74" s="19" t="s">
        <v>100</v>
      </c>
      <c r="BC74" s="19">
        <v>4400</v>
      </c>
      <c r="BD74" s="12" t="s">
        <v>100</v>
      </c>
      <c r="BE74" s="12" t="b">
        <v>0</v>
      </c>
      <c r="BF74" s="12" t="s">
        <v>100</v>
      </c>
      <c r="BG74" s="12" t="s">
        <v>100</v>
      </c>
      <c r="BH74" s="12">
        <v>1066</v>
      </c>
      <c r="BI74" s="12" t="s">
        <v>100</v>
      </c>
      <c r="BJ74" s="12" t="s">
        <v>100</v>
      </c>
      <c r="BK74" s="12" t="b">
        <v>1</v>
      </c>
      <c r="BL74" s="12" t="s">
        <v>100</v>
      </c>
      <c r="BM74" s="12">
        <v>168000</v>
      </c>
      <c r="BN74" s="12" t="s">
        <v>100</v>
      </c>
      <c r="BO74" s="12" t="s">
        <v>100</v>
      </c>
      <c r="BP74" s="12" t="s">
        <v>100</v>
      </c>
      <c r="BQ74" s="12" t="s">
        <v>100</v>
      </c>
      <c r="BR74" s="12" t="s">
        <v>100</v>
      </c>
      <c r="BS74" s="12" t="s">
        <v>325</v>
      </c>
      <c r="BT74" s="12">
        <v>56</v>
      </c>
      <c r="BU74" s="12">
        <v>0</v>
      </c>
      <c r="BV74" s="12" t="s">
        <v>100</v>
      </c>
      <c r="BW74" s="12" t="s">
        <v>430</v>
      </c>
      <c r="BX74" s="12" t="s">
        <v>100</v>
      </c>
      <c r="BY74" s="12" t="s">
        <v>100</v>
      </c>
      <c r="BZ74" s="12" t="b">
        <v>1</v>
      </c>
      <c r="CA74" s="12">
        <v>126560</v>
      </c>
      <c r="CB74" s="12">
        <v>0</v>
      </c>
      <c r="CC74" s="12">
        <v>0</v>
      </c>
      <c r="CD74" s="12" t="s">
        <v>327</v>
      </c>
      <c r="CE74" s="12" t="s">
        <v>100</v>
      </c>
      <c r="CF74" s="12" t="s">
        <v>100</v>
      </c>
      <c r="CG74" s="12" t="s">
        <v>100</v>
      </c>
      <c r="CH74" s="12" t="s">
        <v>100</v>
      </c>
      <c r="CI74" s="12" t="s">
        <v>100</v>
      </c>
      <c r="CJ74" s="12" t="s">
        <v>100</v>
      </c>
      <c r="CK74" s="12">
        <v>1</v>
      </c>
      <c r="CL74" s="20"/>
      <c r="CM74" s="16"/>
      <c r="CN74" s="20"/>
      <c r="CO74" s="20"/>
      <c r="CP74" s="21" t="s">
        <v>431</v>
      </c>
    </row>
    <row r="75" spans="1:94" ht="30" customHeight="1" x14ac:dyDescent="0.25">
      <c r="A75" s="9">
        <v>60</v>
      </c>
      <c r="B75" s="103">
        <v>167</v>
      </c>
      <c r="C75" s="10" t="s">
        <v>432</v>
      </c>
      <c r="D75" s="12" t="s">
        <v>433</v>
      </c>
      <c r="E75" s="11" t="s">
        <v>149</v>
      </c>
      <c r="F75" s="11" t="s">
        <v>288</v>
      </c>
      <c r="G75" s="12" t="s">
        <v>151</v>
      </c>
      <c r="H75" s="12" t="s">
        <v>152</v>
      </c>
      <c r="I75" s="11" t="s">
        <v>140</v>
      </c>
      <c r="J75" s="37">
        <v>3440</v>
      </c>
      <c r="K75" s="35">
        <f t="shared" si="0"/>
        <v>4854.6511627906975</v>
      </c>
      <c r="L75" s="14">
        <v>16700000</v>
      </c>
      <c r="M75" s="15">
        <f t="shared" si="1"/>
        <v>16700000</v>
      </c>
      <c r="N75" s="15">
        <v>5160000</v>
      </c>
      <c r="O75" s="15">
        <f t="shared" si="2"/>
        <v>5160000</v>
      </c>
      <c r="P75" s="35">
        <v>1500</v>
      </c>
      <c r="Q75" s="14">
        <f t="shared" si="11"/>
        <v>104367782</v>
      </c>
      <c r="R75" s="14"/>
      <c r="S75" s="16">
        <v>0</v>
      </c>
      <c r="T75" s="15">
        <v>0</v>
      </c>
      <c r="U75" s="14">
        <v>11540000</v>
      </c>
      <c r="V75" s="12" t="s">
        <v>323</v>
      </c>
      <c r="W75" s="12"/>
      <c r="X75" s="12" t="s">
        <v>324</v>
      </c>
      <c r="Y75" s="12" t="s">
        <v>100</v>
      </c>
      <c r="Z75" s="12" t="s">
        <v>100</v>
      </c>
      <c r="AA75" s="12" t="s">
        <v>100</v>
      </c>
      <c r="AB75" s="12" t="s">
        <v>100</v>
      </c>
      <c r="AC75" s="17">
        <v>44287</v>
      </c>
      <c r="AD75" s="12" t="s">
        <v>100</v>
      </c>
      <c r="AE75" s="12" t="s">
        <v>100</v>
      </c>
      <c r="AF75" s="12" t="s">
        <v>100</v>
      </c>
      <c r="AG75" s="12" t="s">
        <v>100</v>
      </c>
      <c r="AH75" s="12" t="s">
        <v>100</v>
      </c>
      <c r="AI75" s="12" t="s">
        <v>100</v>
      </c>
      <c r="AJ75" s="12" t="s">
        <v>100</v>
      </c>
      <c r="AK75" s="12">
        <v>0</v>
      </c>
      <c r="AL75" s="12" t="s">
        <v>155</v>
      </c>
      <c r="AM75" s="12" t="s">
        <v>100</v>
      </c>
      <c r="AN75" s="12" t="b">
        <v>0</v>
      </c>
      <c r="AO75" s="12" t="s">
        <v>143</v>
      </c>
      <c r="AP75" s="12" t="b">
        <v>0</v>
      </c>
      <c r="AQ75" s="13">
        <v>0</v>
      </c>
      <c r="AR75" s="14">
        <v>0</v>
      </c>
      <c r="AS75" s="12" t="s">
        <v>100</v>
      </c>
      <c r="AT75" s="12" t="s">
        <v>100</v>
      </c>
      <c r="AU75" s="17">
        <v>44896</v>
      </c>
      <c r="AV75" s="17">
        <v>44166</v>
      </c>
      <c r="AW75" s="12">
        <v>1500000</v>
      </c>
      <c r="AX75" s="17">
        <v>44531</v>
      </c>
      <c r="AY75" s="12" t="b">
        <v>0</v>
      </c>
      <c r="AZ75" s="12" t="s">
        <v>100</v>
      </c>
      <c r="BA75" s="12" t="s">
        <v>100</v>
      </c>
      <c r="BB75" s="19" t="s">
        <v>100</v>
      </c>
      <c r="BC75" s="19">
        <v>3056</v>
      </c>
      <c r="BD75" s="12" t="s">
        <v>100</v>
      </c>
      <c r="BE75" s="12" t="b">
        <v>0</v>
      </c>
      <c r="BF75" s="12" t="s">
        <v>100</v>
      </c>
      <c r="BG75" s="12" t="s">
        <v>100</v>
      </c>
      <c r="BH75" s="12">
        <v>5464</v>
      </c>
      <c r="BI75" s="12" t="s">
        <v>100</v>
      </c>
      <c r="BJ75" s="12" t="s">
        <v>100</v>
      </c>
      <c r="BK75" s="12" t="b">
        <v>1</v>
      </c>
      <c r="BL75" s="12" t="s">
        <v>100</v>
      </c>
      <c r="BM75" s="12">
        <v>747000</v>
      </c>
      <c r="BN75" s="12" t="s">
        <v>100</v>
      </c>
      <c r="BO75" s="12" t="s">
        <v>100</v>
      </c>
      <c r="BP75" s="12" t="s">
        <v>100</v>
      </c>
      <c r="BQ75" s="12" t="s">
        <v>100</v>
      </c>
      <c r="BR75" s="12" t="s">
        <v>100</v>
      </c>
      <c r="BS75" s="12" t="s">
        <v>325</v>
      </c>
      <c r="BT75" s="12">
        <v>307</v>
      </c>
      <c r="BU75" s="12">
        <v>0</v>
      </c>
      <c r="BV75" s="12" t="s">
        <v>100</v>
      </c>
      <c r="BW75" s="12" t="s">
        <v>434</v>
      </c>
      <c r="BX75" s="12" t="s">
        <v>100</v>
      </c>
      <c r="BY75" s="12" t="s">
        <v>100</v>
      </c>
      <c r="BZ75" s="12" t="b">
        <v>1</v>
      </c>
      <c r="CA75" s="12">
        <v>562700</v>
      </c>
      <c r="CB75" s="12">
        <v>0</v>
      </c>
      <c r="CC75" s="12">
        <v>0</v>
      </c>
      <c r="CD75" s="12" t="s">
        <v>327</v>
      </c>
      <c r="CE75" s="12" t="s">
        <v>100</v>
      </c>
      <c r="CF75" s="12" t="s">
        <v>100</v>
      </c>
      <c r="CG75" s="12" t="s">
        <v>100</v>
      </c>
      <c r="CH75" s="12" t="s">
        <v>100</v>
      </c>
      <c r="CI75" s="12" t="s">
        <v>100</v>
      </c>
      <c r="CJ75" s="12" t="s">
        <v>100</v>
      </c>
      <c r="CK75" s="12">
        <v>1</v>
      </c>
      <c r="CL75" s="20"/>
      <c r="CM75" s="16"/>
      <c r="CN75" s="20"/>
      <c r="CO75" s="20"/>
      <c r="CP75" s="21" t="s">
        <v>435</v>
      </c>
    </row>
    <row r="76" spans="1:94" ht="30" customHeight="1" x14ac:dyDescent="0.25">
      <c r="A76" s="90"/>
      <c r="B76" s="90"/>
      <c r="C76" s="101"/>
      <c r="D76" s="91"/>
      <c r="E76" s="92"/>
      <c r="F76" s="92"/>
      <c r="G76" s="91"/>
      <c r="H76" s="91"/>
      <c r="I76" s="92"/>
      <c r="J76" s="93"/>
      <c r="K76" s="94"/>
      <c r="L76" s="94"/>
      <c r="M76" s="95"/>
      <c r="N76" s="95"/>
      <c r="O76" s="95"/>
      <c r="P76" s="94"/>
      <c r="Q76" s="94"/>
      <c r="R76" s="102">
        <f>SUM(O40:O75)</f>
        <v>104367782</v>
      </c>
      <c r="S76" s="91"/>
      <c r="T76" s="95"/>
      <c r="U76" s="94" t="s">
        <v>453</v>
      </c>
      <c r="V76" s="91"/>
      <c r="W76" s="91"/>
      <c r="X76" s="91"/>
      <c r="Y76" s="91"/>
      <c r="Z76" s="91"/>
      <c r="AA76" s="91"/>
      <c r="AB76" s="91"/>
      <c r="AC76" s="98"/>
      <c r="AD76" s="91"/>
      <c r="AE76" s="91"/>
      <c r="AF76" s="91"/>
      <c r="AG76" s="91"/>
      <c r="AH76" s="91"/>
      <c r="AI76" s="91"/>
      <c r="AJ76" s="91"/>
      <c r="AK76" s="91"/>
      <c r="AL76" s="91"/>
      <c r="AM76" s="91"/>
      <c r="AN76" s="91"/>
      <c r="AO76" s="91"/>
      <c r="AP76" s="91"/>
      <c r="AQ76" s="93"/>
      <c r="AR76" s="94"/>
      <c r="AS76" s="91"/>
      <c r="AT76" s="91"/>
      <c r="AU76" s="98"/>
      <c r="AV76" s="98"/>
      <c r="AW76" s="91"/>
      <c r="AX76" s="98"/>
      <c r="AY76" s="91"/>
      <c r="AZ76" s="91"/>
      <c r="BA76" s="91"/>
      <c r="BB76" s="99"/>
      <c r="BC76" s="99"/>
      <c r="BD76" s="91"/>
      <c r="BE76" s="91"/>
      <c r="BF76" s="91"/>
      <c r="BG76" s="91"/>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91"/>
      <c r="CL76" s="100"/>
      <c r="CM76" s="97"/>
      <c r="CN76" s="100"/>
      <c r="CO76" s="100"/>
    </row>
    <row r="77" spans="1:94" ht="30" customHeight="1" x14ac:dyDescent="0.25">
      <c r="A77" s="9"/>
      <c r="B77" s="9"/>
      <c r="C77" s="24" t="s">
        <v>452</v>
      </c>
      <c r="D77" s="11"/>
      <c r="E77" s="11"/>
      <c r="F77" s="11"/>
      <c r="G77" s="11"/>
      <c r="H77" s="11"/>
      <c r="I77" s="11"/>
      <c r="J77" s="38">
        <f>SUM(J2:J75)</f>
        <v>140529.13</v>
      </c>
      <c r="K77" s="13"/>
      <c r="L77" s="39">
        <f>SUM(L2:L75)</f>
        <v>175595967</v>
      </c>
      <c r="M77" s="15"/>
      <c r="N77" s="15"/>
      <c r="O77" s="33">
        <f>SUM(O2:O75)</f>
        <v>115098066</v>
      </c>
      <c r="P77" s="14"/>
      <c r="Q77" s="14"/>
      <c r="R77" s="14"/>
      <c r="S77" s="16"/>
      <c r="T77" s="15"/>
      <c r="U77" s="14"/>
      <c r="V77" s="15"/>
      <c r="W77" s="15"/>
      <c r="X77" s="15"/>
      <c r="Y77" s="12"/>
      <c r="Z77" s="12"/>
      <c r="AA77" s="12"/>
      <c r="AB77" s="12"/>
      <c r="AC77" s="17"/>
      <c r="AD77" s="12"/>
      <c r="AE77" s="17"/>
      <c r="AF77" s="12"/>
      <c r="AG77" s="12"/>
      <c r="AH77" s="12"/>
      <c r="AI77" s="12"/>
      <c r="AJ77" s="12"/>
      <c r="AK77" s="12"/>
      <c r="AL77" s="12"/>
      <c r="AM77" s="12"/>
      <c r="AN77" s="12"/>
      <c r="AO77" s="12"/>
      <c r="AP77" s="12"/>
      <c r="AQ77" s="38">
        <f>SUM(AQ2:AQ75)</f>
        <v>7940.6579999999994</v>
      </c>
      <c r="AR77" s="14"/>
      <c r="AS77" s="12"/>
      <c r="AT77" s="12"/>
      <c r="AU77" s="17"/>
      <c r="AV77" s="17"/>
      <c r="AW77" s="12"/>
      <c r="AX77" s="17"/>
      <c r="AY77" s="12"/>
      <c r="AZ77" s="12"/>
      <c r="BA77" s="12"/>
      <c r="BB77" s="19"/>
      <c r="BC77" s="19"/>
      <c r="BD77" s="12"/>
      <c r="BE77" s="15"/>
      <c r="BF77" s="15"/>
      <c r="BG77" s="15"/>
      <c r="BH77" s="15"/>
      <c r="BI77" s="17"/>
      <c r="BJ77" s="12"/>
      <c r="BK77" s="17"/>
      <c r="BL77" s="12"/>
      <c r="BM77" s="12"/>
      <c r="BN77" s="12"/>
      <c r="BO77" s="19"/>
      <c r="BP77" s="19"/>
      <c r="BQ77" s="12"/>
      <c r="BR77" s="12"/>
      <c r="BS77" s="12"/>
      <c r="BT77" s="12"/>
      <c r="BU77" s="12"/>
      <c r="BV77" s="12"/>
      <c r="BW77" s="12"/>
      <c r="BX77" s="12"/>
      <c r="BY77" s="12"/>
      <c r="BZ77" s="12"/>
      <c r="CA77" s="12"/>
      <c r="CB77" s="12"/>
      <c r="CC77" s="12"/>
      <c r="CD77" s="12"/>
      <c r="CE77" s="12"/>
      <c r="CF77" s="12"/>
      <c r="CG77" s="12"/>
      <c r="CH77" s="12"/>
      <c r="CI77" s="12"/>
      <c r="CJ77" s="12"/>
      <c r="CK77" s="12"/>
      <c r="CL77" s="20"/>
      <c r="CM77" s="16"/>
      <c r="CN77" s="20"/>
      <c r="CO77" s="20"/>
    </row>
    <row r="79" spans="1:94" x14ac:dyDescent="0.25">
      <c r="O79" s="29">
        <f>R6+R11+R16+R20+R23+R33+R38+R76</f>
        <v>115098066</v>
      </c>
    </row>
    <row r="81" spans="15:15" x14ac:dyDescent="0.25">
      <c r="O81" s="29">
        <f>O79-R76</f>
        <v>10730284</v>
      </c>
    </row>
  </sheetData>
  <pageMargins left="0.25" right="0.25" top="0.75" bottom="0.75" header="0.3" footer="0.3"/>
  <pageSetup paperSize="17"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Summary Final</vt:lpstr>
      <vt:lpstr>Project Type - All</vt:lpstr>
      <vt:lpstr>North IRL</vt:lpstr>
      <vt:lpstr>Banana</vt:lpstr>
      <vt:lpstr>Central IRL</vt:lpstr>
      <vt:lpstr>Entity</vt:lpstr>
      <vt:lpstr>'Summary Final'!Print_Titles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Breeden, Terri</dc:creator>
  <cp:lastModifiedBy>Barker, Virginia H</cp:lastModifiedBy>
  <cp:lastPrinted>2019-12-12T21:02:45Z</cp:lastPrinted>
  <dcterms:created xsi:type="dcterms:W3CDTF">2019-12-03T16:47:19Z</dcterms:created>
  <dcterms:modified xsi:type="dcterms:W3CDTF">2020-02-03T22:17:39Z</dcterms:modified>
</cp:coreProperties>
</file>